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C160" i="1" l="1"/>
  <c r="D139" i="1"/>
  <c r="C59" i="1"/>
  <c r="E202" i="1" l="1"/>
  <c r="E181" i="1"/>
  <c r="E182" i="1"/>
  <c r="E174" i="1"/>
  <c r="D120" i="1" l="1"/>
  <c r="C215" i="1"/>
  <c r="D9" i="1" l="1"/>
  <c r="C9" i="1"/>
  <c r="C158" i="1"/>
  <c r="C159" i="1"/>
  <c r="E172" i="1"/>
  <c r="E219" i="1" l="1"/>
  <c r="E222" i="1"/>
  <c r="E223" i="1"/>
  <c r="E226" i="1"/>
  <c r="E227" i="1"/>
  <c r="E230" i="1"/>
  <c r="E231" i="1"/>
  <c r="E235" i="1"/>
  <c r="E239" i="1"/>
  <c r="E243" i="1"/>
  <c r="D215" i="1"/>
  <c r="E215" i="1" s="1"/>
  <c r="D214" i="1"/>
  <c r="D213" i="1"/>
  <c r="C214" i="1" l="1"/>
  <c r="E214" i="1" s="1"/>
  <c r="C213" i="1"/>
  <c r="E163" i="1"/>
  <c r="E167" i="1"/>
  <c r="E170" i="1"/>
  <c r="E171" i="1"/>
  <c r="E179" i="1"/>
  <c r="E143" i="1"/>
  <c r="E147" i="1"/>
  <c r="E151" i="1"/>
  <c r="D240" i="1" l="1"/>
  <c r="E240" i="1" s="1"/>
  <c r="C240" i="1"/>
  <c r="D236" i="1"/>
  <c r="C236" i="1"/>
  <c r="D232" i="1"/>
  <c r="E232" i="1" s="1"/>
  <c r="C232" i="1"/>
  <c r="D228" i="1"/>
  <c r="C228" i="1"/>
  <c r="D224" i="1"/>
  <c r="E224" i="1" s="1"/>
  <c r="C224" i="1"/>
  <c r="D216" i="1"/>
  <c r="C216" i="1"/>
  <c r="D220" i="1"/>
  <c r="C220" i="1"/>
  <c r="D193" i="1"/>
  <c r="D194" i="1"/>
  <c r="C193" i="1"/>
  <c r="C194" i="1"/>
  <c r="D195" i="1"/>
  <c r="C195" i="1"/>
  <c r="D200" i="1"/>
  <c r="C200" i="1"/>
  <c r="D196" i="1"/>
  <c r="D192" i="1" s="1"/>
  <c r="C196" i="1"/>
  <c r="C192" i="1" s="1"/>
  <c r="D180" i="1"/>
  <c r="C180" i="1"/>
  <c r="D176" i="1"/>
  <c r="E176" i="1" s="1"/>
  <c r="C176" i="1"/>
  <c r="D158" i="1"/>
  <c r="D159" i="1"/>
  <c r="D168" i="1"/>
  <c r="C168" i="1"/>
  <c r="C156" i="1" s="1"/>
  <c r="D164" i="1"/>
  <c r="C164" i="1"/>
  <c r="D160" i="1"/>
  <c r="D152" i="1"/>
  <c r="C152" i="1"/>
  <c r="C139" i="1"/>
  <c r="C136" i="1" s="1"/>
  <c r="D148" i="1"/>
  <c r="C148" i="1"/>
  <c r="D144" i="1"/>
  <c r="E144" i="1" s="1"/>
  <c r="C144" i="1"/>
  <c r="D140" i="1"/>
  <c r="C140" i="1"/>
  <c r="D132" i="1"/>
  <c r="C132" i="1"/>
  <c r="D124" i="1"/>
  <c r="C124" i="1"/>
  <c r="C120" i="1"/>
  <c r="D116" i="1"/>
  <c r="C116" i="1"/>
  <c r="D112" i="1"/>
  <c r="C112" i="1"/>
  <c r="E103" i="1"/>
  <c r="D59" i="1"/>
  <c r="C11" i="1"/>
  <c r="D68" i="1"/>
  <c r="D44" i="1"/>
  <c r="C44" i="1"/>
  <c r="D21" i="1"/>
  <c r="D22" i="1"/>
  <c r="D23" i="1"/>
  <c r="C21" i="1"/>
  <c r="C22" i="1"/>
  <c r="C20" i="1" s="1"/>
  <c r="C23" i="1"/>
  <c r="D40" i="1"/>
  <c r="C40" i="1"/>
  <c r="D36" i="1"/>
  <c r="C36" i="1"/>
  <c r="D24" i="1"/>
  <c r="C24" i="1"/>
  <c r="D12" i="1"/>
  <c r="C12" i="1"/>
  <c r="E220" i="1" l="1"/>
  <c r="E164" i="1"/>
  <c r="D156" i="1"/>
  <c r="D136" i="1"/>
  <c r="E160" i="1"/>
  <c r="E168" i="1"/>
  <c r="C212" i="1"/>
  <c r="E140" i="1"/>
  <c r="E148" i="1"/>
  <c r="E216" i="1"/>
  <c r="D212" i="1"/>
  <c r="E212" i="1" s="1"/>
  <c r="E228" i="1"/>
  <c r="E236" i="1"/>
  <c r="D20" i="1"/>
  <c r="C208" i="1"/>
  <c r="D208" i="1"/>
  <c r="E210" i="1"/>
  <c r="E211" i="1"/>
  <c r="C204" i="1"/>
  <c r="D204" i="1"/>
  <c r="E206" i="1"/>
  <c r="E207" i="1"/>
  <c r="E200" i="1"/>
  <c r="E203" i="1"/>
  <c r="D188" i="1"/>
  <c r="C188" i="1"/>
  <c r="E187" i="1"/>
  <c r="D184" i="1"/>
  <c r="C184" i="1"/>
  <c r="E183" i="1"/>
  <c r="E180" i="1"/>
  <c r="E159" i="1"/>
  <c r="E158" i="1"/>
  <c r="E155" i="1"/>
  <c r="E152" i="1"/>
  <c r="E139" i="1"/>
  <c r="E135" i="1"/>
  <c r="E132" i="1"/>
  <c r="C109" i="1"/>
  <c r="C8" i="1" s="1"/>
  <c r="D109" i="1"/>
  <c r="C110" i="1"/>
  <c r="D110" i="1"/>
  <c r="C111" i="1"/>
  <c r="D111" i="1"/>
  <c r="E112" i="1"/>
  <c r="E115" i="1"/>
  <c r="E116" i="1"/>
  <c r="E119" i="1"/>
  <c r="E120" i="1"/>
  <c r="E123" i="1"/>
  <c r="E124" i="1"/>
  <c r="E127" i="1"/>
  <c r="C128" i="1"/>
  <c r="D128" i="1"/>
  <c r="E129" i="1"/>
  <c r="E130" i="1"/>
  <c r="E131" i="1"/>
  <c r="C89" i="1"/>
  <c r="D89" i="1"/>
  <c r="D8" i="1" s="1"/>
  <c r="E8" i="1" s="1"/>
  <c r="C90" i="1"/>
  <c r="D90" i="1"/>
  <c r="D10" i="1" s="1"/>
  <c r="C91" i="1"/>
  <c r="D91" i="1"/>
  <c r="C92" i="1"/>
  <c r="D92" i="1"/>
  <c r="E94" i="1"/>
  <c r="E95" i="1"/>
  <c r="C96" i="1"/>
  <c r="D96" i="1"/>
  <c r="E99" i="1"/>
  <c r="C100" i="1"/>
  <c r="D100" i="1"/>
  <c r="E102" i="1"/>
  <c r="C104" i="1"/>
  <c r="D104" i="1"/>
  <c r="E106" i="1"/>
  <c r="E87" i="1"/>
  <c r="E86" i="1"/>
  <c r="D84" i="1"/>
  <c r="C84" i="1"/>
  <c r="E83" i="1"/>
  <c r="D80" i="1"/>
  <c r="C80" i="1"/>
  <c r="E79" i="1"/>
  <c r="D76" i="1"/>
  <c r="C76" i="1"/>
  <c r="C57" i="1"/>
  <c r="D57" i="1"/>
  <c r="C58" i="1"/>
  <c r="D58" i="1"/>
  <c r="C60" i="1"/>
  <c r="D60" i="1"/>
  <c r="E63" i="1"/>
  <c r="C64" i="1"/>
  <c r="D64" i="1"/>
  <c r="E67" i="1"/>
  <c r="C68" i="1"/>
  <c r="E68" i="1" s="1"/>
  <c r="E71" i="1"/>
  <c r="C72" i="1"/>
  <c r="D72" i="1"/>
  <c r="E75" i="1"/>
  <c r="C52" i="1"/>
  <c r="D52" i="1"/>
  <c r="E55" i="1"/>
  <c r="E51" i="1"/>
  <c r="D48" i="1"/>
  <c r="C48" i="1"/>
  <c r="E43" i="1"/>
  <c r="E40" i="1"/>
  <c r="E39" i="1"/>
  <c r="E36" i="1"/>
  <c r="E35" i="1"/>
  <c r="D32" i="1"/>
  <c r="C32" i="1"/>
  <c r="E31" i="1"/>
  <c r="E30" i="1"/>
  <c r="D28" i="1"/>
  <c r="C28" i="1"/>
  <c r="E27" i="1"/>
  <c r="E23" i="1"/>
  <c r="E22" i="1"/>
  <c r="E19" i="1"/>
  <c r="D18" i="1"/>
  <c r="C18" i="1"/>
  <c r="D17" i="1"/>
  <c r="E16" i="1" s="1"/>
  <c r="C17" i="1"/>
  <c r="C16" i="1" s="1"/>
  <c r="E15" i="1"/>
  <c r="E110" i="1" l="1"/>
  <c r="C10" i="1"/>
  <c r="C7" i="1" s="1"/>
  <c r="D11" i="1"/>
  <c r="D7" i="1" s="1"/>
  <c r="E208" i="1"/>
  <c r="E204" i="1"/>
  <c r="E184" i="1"/>
  <c r="E90" i="1"/>
  <c r="E91" i="1"/>
  <c r="E60" i="1"/>
  <c r="E96" i="1"/>
  <c r="E92" i="1"/>
  <c r="E64" i="1"/>
  <c r="E59" i="1"/>
  <c r="E28" i="1"/>
  <c r="E52" i="1"/>
  <c r="E100" i="1"/>
  <c r="E84" i="1"/>
  <c r="E136" i="1"/>
  <c r="E76" i="1"/>
  <c r="E111" i="1"/>
  <c r="E72" i="1"/>
  <c r="D56" i="1"/>
  <c r="E128" i="1"/>
  <c r="C108" i="1"/>
  <c r="C56" i="1"/>
  <c r="E104" i="1"/>
  <c r="D88" i="1"/>
  <c r="E24" i="1"/>
  <c r="E32" i="1"/>
  <c r="E48" i="1"/>
  <c r="E80" i="1"/>
  <c r="C88" i="1"/>
  <c r="D108" i="1"/>
  <c r="E109" i="1"/>
  <c r="E89" i="1"/>
  <c r="E20" i="1"/>
  <c r="E12" i="1"/>
  <c r="E10" i="1" l="1"/>
  <c r="E108" i="1"/>
  <c r="E56" i="1"/>
  <c r="E88" i="1"/>
  <c r="E156" i="1"/>
  <c r="E7" i="1"/>
  <c r="E11" i="1"/>
</calcChain>
</file>

<file path=xl/sharedStrings.xml><?xml version="1.0" encoding="utf-8"?>
<sst xmlns="http://schemas.openxmlformats.org/spreadsheetml/2006/main" count="304" uniqueCount="130">
  <si>
    <t xml:space="preserve">           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</si>
  <si>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</si>
  <si>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</si>
  <si>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</si>
  <si>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</si>
  <si>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</si>
  <si>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</si>
  <si>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процент освоения</t>
  </si>
  <si>
    <t>Объем ассигнований – всего, в т.ч.:</t>
  </si>
  <si>
    <t>Федеральный бюджет</t>
  </si>
  <si>
    <t>Фонд содействия реформирования ЖКХ</t>
  </si>
  <si>
    <t>областной бюджет</t>
  </si>
  <si>
    <t>муниципальный  бюджет</t>
  </si>
  <si>
    <t>Муниципальная программа "Доступная среда в городе Бузулуке" на 2016-2021 годы»</t>
  </si>
  <si>
    <t>Муниципальная программа «Информирование населения о деятельности органов местного самоуправления муниципального образования город Бузулук Оренбургской области на 2014-2016 годы»</t>
  </si>
  <si>
    <t>Муниципальная программа «Комплексное благоустройство территории города Бузулука, создание условий для обеспечения жителей города услугами бытового и транспортного обслуживания в 2014-2016 годах»</t>
  </si>
  <si>
    <t>7.1</t>
  </si>
  <si>
    <t>Подпрограмма 1 "Комплексное благоустройство территории города Бузулука в 2014-2016 годах"</t>
  </si>
  <si>
    <t>7.2</t>
  </si>
  <si>
    <t>Подпрограмма 2 "Обеспечение санитарного содержания территории города Бузулука в 2015-2016 годах"</t>
  </si>
  <si>
    <t>7.3</t>
  </si>
  <si>
    <t>Подпрограмма 3 "Транспортное обслуживание населения города Бузулука в 2014-2016 годах"</t>
  </si>
  <si>
    <t>7.4</t>
  </si>
  <si>
    <t>Подпрограмма 4 "Создание условий для обеспечения жителей города Бузулука услугами бытового обслуживания в 2014-2016 годах"</t>
  </si>
  <si>
    <t>Подпрограмма 5 «Организация управления в сфере жилищно-коммунального хозяйства и благоустройства в городе  Бузулуке на 2016 год»</t>
  </si>
  <si>
    <t>3       УЖКХ и Т</t>
  </si>
  <si>
    <t>3.1</t>
  </si>
  <si>
    <t>3.2</t>
  </si>
  <si>
    <t>3.3</t>
  </si>
  <si>
    <t>3.4</t>
  </si>
  <si>
    <t>3.5</t>
  </si>
  <si>
    <t>Муниципальная программа «Энергосбережение и повышение энергетической эффективности города Бузулука» на 2016-2021 годы»</t>
  </si>
  <si>
    <t>Муниципальная программа "Повышение безопасности дорожного движения в городе Бузулуке на 2015-2017 годы"</t>
  </si>
  <si>
    <t>5 УЖКХ и Т</t>
  </si>
  <si>
    <t>Муниципальная программа «Комплексные меры противодействия злоупотреблению наркотиками и их незаконному обороту в г.Бузулуке на 2014-2016 гг.»</t>
  </si>
  <si>
    <t>6        УКС и МП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</si>
  <si>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 на 2015-2017 годы"</t>
  </si>
  <si>
    <t>Подпрограмма "Молодежь города Бузулука на 2015-2017 годы"</t>
  </si>
  <si>
    <t>Подпрограмма  «Спорт и массовая физическая культура в городе Бузулуке на 2014-2016 годы»</t>
  </si>
  <si>
    <t>Подпрограмма "Культура города Бузулука на 2014-2016 годы"</t>
  </si>
  <si>
    <t>Муниципальная программа "Осуществление деятельности в области культуры, спорта и молодежной политики города Бузулука на 2015-2017 годы"</t>
  </si>
  <si>
    <t>7        УКС и МП</t>
  </si>
  <si>
    <t>Муниципальная программа «Финансирование подготовки молодых специалистов для муниципальных учреждений образования и физической культуры и спорта города Бузулука на 2014-2018 годы»</t>
  </si>
  <si>
    <t>Муниципальная программа «Обеспечение первичных мер пожарной безопасности на территории города Бузулука  на 2015-2017 годы».</t>
  </si>
  <si>
    <t>9  Администрация</t>
  </si>
  <si>
    <t>Муниципальная программа «Обеспечение жильем молодых семей в городе Бузулука" на 2016-2020 годы</t>
  </si>
  <si>
    <t>Подпрограмма "Осуществление управления в сфере образования на территории города на 2015-2017 годы"</t>
  </si>
  <si>
    <t>Подпрограмма "Организация и осуществление деятельности по опеке и попечительству над несовершеннолетними города Бузулука на 2015-2017годы"</t>
  </si>
  <si>
    <t>Подпрограмма «Развитие системы образования города Бузулука на 2015-2017 годы»</t>
  </si>
  <si>
    <t>Муниципальная программа « Образование города Бузулука на 2015-2017 годы»</t>
  </si>
  <si>
    <t xml:space="preserve"> Подпрограмма «Совершенствование организации питания учащихся в муниципальных общеобразовательных учреждениях города Бузулука на 2015-2017 годы»</t>
  </si>
  <si>
    <t>11         УО</t>
  </si>
  <si>
    <t>11.1</t>
  </si>
  <si>
    <t>11.2</t>
  </si>
  <si>
    <t>11.3</t>
  </si>
  <si>
    <t>11.4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</si>
  <si>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на 2015-2017 годы"</t>
  </si>
  <si>
    <t>Подпрограмма 2 «Организация управления муниципальным имуществом города Бузулука на 2015-2017 годы»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</si>
  <si>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  на 2015-2017 годы"</t>
  </si>
  <si>
    <t>Муниципальная программа "Повышение эффективности управления муниципальной собственностью в городе Бузулуке на 2015-2017 годы"</t>
  </si>
  <si>
    <t>12            УИО</t>
  </si>
  <si>
    <t>12.1</t>
  </si>
  <si>
    <t>12.2</t>
  </si>
  <si>
    <t>12.3</t>
  </si>
  <si>
    <t>12.5</t>
  </si>
  <si>
    <t>12.4</t>
  </si>
  <si>
    <t>Муниципальная программа «Создание кадастра недвижимости и управления земельно-имущественным комплексом на территории города Бузулука на 2015-2017 годы»</t>
  </si>
  <si>
    <t>13               УГ и КС</t>
  </si>
  <si>
    <t>Муниципальная программа «Управление муниципальными финансами города Бузулука на 2015-2017 годы»</t>
  </si>
  <si>
    <t>Подпрограмма  «Создание организационных условий для составления и исполнения бюджета города Бузулука на 2015-2017 годы»</t>
  </si>
  <si>
    <t>17.1</t>
  </si>
  <si>
    <t>17.2</t>
  </si>
  <si>
    <t>17.3</t>
  </si>
  <si>
    <t>Подпрограмма  «Повышение эффективности бюджетных расходов города Бузулука на 2015-2017 годы»</t>
  </si>
  <si>
    <t xml:space="preserve">Подпрограмма  «Управление муниципальным долгом города Бузулука на 2016-2017 годы» </t>
  </si>
  <si>
    <t>14   Фин.упр</t>
  </si>
  <si>
    <t>14.1</t>
  </si>
  <si>
    <t>14.2</t>
  </si>
  <si>
    <t>14.3</t>
  </si>
  <si>
    <t>Муниципальная  программа "Развитие муниципальной службы в муниципальном образовании город Бузулук Оренбургской области на 2014-2016гг.»</t>
  </si>
  <si>
    <t xml:space="preserve">Муниципальная программа «Экономическое развитие города Бузулука» на 2016–2021 годы» </t>
  </si>
  <si>
    <t>Подпрограмма 1. «Организация  деятельности по формированию  благоприятного инвестиционного климата города Бузулука» на 2016-2021 годы»</t>
  </si>
  <si>
    <t>Подпрограмма 2. «Снижение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Бузулука» на 2016-2021 годы»</t>
  </si>
  <si>
    <t>Подпрограмма 3. «Развитие и поддержка малого и среднего предпринимательства в городе Бузулуке» на 2016-2021 годы»</t>
  </si>
  <si>
    <t>Муниципальная программа "Обеспечение правопорядка на территории города Бузулука на 2015-2017 годы"</t>
  </si>
  <si>
    <t>Муниципальная  программа "Переселение граждан города Бузулука из аварийного жилищного фонда в 2014-2017гг."</t>
  </si>
  <si>
    <t>Муниципальная программа «Реализация национальной политики в муниципальном образовании город Бузулук Оренбургской области на 2014 – 2016 годы»</t>
  </si>
  <si>
    <t>21 Администрация</t>
  </si>
  <si>
    <t>Подпрограмма 2. «Оздоровление экологической обстановки города Бузулука» в 2016-2021 годах».</t>
  </si>
  <si>
    <t>Подпрограмма 1. «Отходы» на 2016-2021 годы  в городе Бузулуке».</t>
  </si>
  <si>
    <t>Муниципальная программа «Создание комфортной и безопасной экологической  среды  в городе Бузулуке на 2016-2021 годы»</t>
  </si>
  <si>
    <t>22.1</t>
  </si>
  <si>
    <t>22.2</t>
  </si>
  <si>
    <t>Муниципальная программа "Внедрение автоматизированной системы обеспечения градостроительной деятельности в городе Бузулуке в 2014-2016 годах"</t>
  </si>
  <si>
    <t>23        УГ и КС</t>
  </si>
  <si>
    <t>Муниципальная программа "Градостроительное планирование территории города Бузулука в 2014-2016гг."</t>
  </si>
  <si>
    <t>24        УГ и КС</t>
  </si>
  <si>
    <t>Подпрограмма 7  «Снос аварийного жилищного фонда, нежилых зданий и сооружений муниципальной собственности в городе Бузулуке» в  2016-2017 годах»</t>
  </si>
  <si>
    <t>Подпрограмма 6  «Формирование градостроительной и земельной политики города Бузулука» на  2016-2021 годы»</t>
  </si>
  <si>
    <t>Подпрограмма 5  «Развитие сети автомобильных дорог в городе Бузулуке» на 2016-2021 годы»</t>
  </si>
  <si>
    <t>Подпрограмма  4  «Капитальный ремонт объектов внешнего благоустройства в городе Бузулуке» на 2016-2021 годы»</t>
  </si>
  <si>
    <t>Подпрограмма  3  "Строительство объектов социально-бытового значения в городе Бузулуке» на 2016-2021 годы»</t>
  </si>
  <si>
    <t>Подпрограмма  2  «Строительство и модернизация объектов коммунальной инфраструктуры в городе  Бузулуке» на 2016-2021 годы»</t>
  </si>
  <si>
    <t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на 2016-2021 годы»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</si>
  <si>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на 2016-2021 годы» </t>
  </si>
  <si>
    <t>25</t>
  </si>
  <si>
    <t>25.1</t>
  </si>
  <si>
    <t>25.2</t>
  </si>
  <si>
    <t>25.3</t>
  </si>
  <si>
    <t>25.4</t>
  </si>
  <si>
    <t>25.5</t>
  </si>
  <si>
    <t>25.6</t>
  </si>
  <si>
    <t>25.7</t>
  </si>
  <si>
    <t>Муниципальная программа «Улучшение условий и охраны труда в городе Бузулуке» на 2016-2021 годы»</t>
  </si>
  <si>
    <t xml:space="preserve">17.4 </t>
  </si>
  <si>
    <t>1 Администрация</t>
  </si>
  <si>
    <t>2 Администрация</t>
  </si>
  <si>
    <t>4 УЖКХ и Т</t>
  </si>
  <si>
    <t>8 УКС и МП</t>
  </si>
  <si>
    <t>10 УИО</t>
  </si>
  <si>
    <t>Подпрограмма 3 "Реконструкция, модернизация, капитальный ремонт, содержание и оплата коммунальных услуг муниципального жилого фонда на территории муниципального образования г.Бузулук Оренбургской области на 2015-2017 годы"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</si>
  <si>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находящегося на территории муниципального образования город Бузулук Оренбургской области на 2015-2017годы"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</si>
  <si>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</si>
  <si>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</si>
  <si>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</si>
  <si>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18 Администрация</t>
  </si>
  <si>
    <t>19 Администрация</t>
  </si>
  <si>
    <t>20      УГ и КС</t>
  </si>
  <si>
    <t>22 УЖКХ и Т</t>
  </si>
  <si>
    <t>за   январь - март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</si>
</sst>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6" fillId="0" borderId="1" xfId="0" applyFont="1" applyBorder="1"/>
    <xf numFmtId="0" fontId="0" fillId="0" borderId="2" xfId="0" applyBorder="1"/>
    <xf numFmtId="0" fontId="7" fillId="0" borderId="2" xfId="0" applyFont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/>
    </xf>
    <xf numFmtId="0" fontId="9" fillId="2" borderId="3" xfId="0" applyFont="1" applyFill="1" applyBorder="1"/>
    <xf numFmtId="164" fontId="8" fillId="2" borderId="3" xfId="0" applyNumberFormat="1" applyFont="1" applyFill="1" applyBorder="1" applyProtection="1">
      <protection locked="0"/>
    </xf>
    <xf numFmtId="9" fontId="8" fillId="2" borderId="3" xfId="0" applyNumberFormat="1" applyFont="1" applyFill="1" applyBorder="1" applyAlignment="1">
      <alignment horizontal="right"/>
    </xf>
    <xf numFmtId="0" fontId="8" fillId="2" borderId="3" xfId="0" applyFont="1" applyFill="1" applyBorder="1"/>
    <xf numFmtId="164" fontId="8" fillId="2" borderId="3" xfId="0" applyNumberFormat="1" applyFont="1" applyFill="1" applyBorder="1"/>
    <xf numFmtId="0" fontId="10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wrapText="1"/>
    </xf>
    <xf numFmtId="164" fontId="9" fillId="2" borderId="3" xfId="0" applyNumberFormat="1" applyFont="1" applyFill="1" applyBorder="1"/>
    <xf numFmtId="9" fontId="9" fillId="2" borderId="3" xfId="0" applyNumberFormat="1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wrapText="1"/>
    </xf>
    <xf numFmtId="49" fontId="10" fillId="2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/>
    <xf numFmtId="0" fontId="8" fillId="2" borderId="3" xfId="0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/>
    <xf numFmtId="164" fontId="9" fillId="2" borderId="5" xfId="0" applyNumberFormat="1" applyFont="1" applyFill="1" applyBorder="1"/>
    <xf numFmtId="9" fontId="9" fillId="2" borderId="5" xfId="0" applyNumberFormat="1" applyFont="1" applyFill="1" applyBorder="1" applyAlignment="1">
      <alignment horizontal="right"/>
    </xf>
    <xf numFmtId="0" fontId="9" fillId="2" borderId="4" xfId="0" applyFont="1" applyFill="1" applyBorder="1" applyAlignment="1">
      <alignment wrapText="1"/>
    </xf>
    <xf numFmtId="164" fontId="9" fillId="2" borderId="4" xfId="0" applyNumberFormat="1" applyFont="1" applyFill="1" applyBorder="1"/>
    <xf numFmtId="0" fontId="8" fillId="2" borderId="3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wrapText="1"/>
    </xf>
    <xf numFmtId="0" fontId="10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wrapText="1"/>
    </xf>
    <xf numFmtId="0" fontId="0" fillId="0" borderId="3" xfId="0" applyBorder="1"/>
    <xf numFmtId="0" fontId="9" fillId="2" borderId="0" xfId="0" applyFont="1" applyFill="1" applyAlignment="1">
      <alignment horizontal="justify" vertical="center"/>
    </xf>
    <xf numFmtId="164" fontId="10" fillId="0" borderId="3" xfId="0" applyNumberFormat="1" applyFont="1" applyBorder="1"/>
    <xf numFmtId="49" fontId="8" fillId="2" borderId="3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63;&#1045;&#1058;%20&#1079;&#1072;%2012%20&#1084;&#1077;&#1089;&#1103;&#1094;&#1077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ГРБС"/>
      <sheetName val="свод"/>
      <sheetName val="МОЙ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</sheetNames>
    <sheetDataSet>
      <sheetData sheetId="0" refreshError="1"/>
      <sheetData sheetId="1" refreshError="1"/>
      <sheetData sheetId="2">
        <row r="3">
          <cell r="H3">
            <v>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E4">
            <v>9.9999999999999995E-7</v>
          </cell>
        </row>
        <row r="5">
          <cell r="E5">
            <v>1E-8</v>
          </cell>
        </row>
      </sheetData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43"/>
  <sheetViews>
    <sheetView tabSelected="1" topLeftCell="A88" workbookViewId="0">
      <selection activeCell="C204" sqref="C204"/>
    </sheetView>
  </sheetViews>
  <sheetFormatPr defaultRowHeight="15" x14ac:dyDescent="0.25"/>
  <cols>
    <col min="2" max="2" width="45.85546875" customWidth="1"/>
    <col min="3" max="3" width="13.140625" customWidth="1"/>
    <col min="4" max="4" width="16.140625" customWidth="1"/>
    <col min="5" max="5" width="13.85546875" customWidth="1"/>
  </cols>
  <sheetData>
    <row r="2" spans="1:5" ht="69.75" customHeight="1" x14ac:dyDescent="0.25">
      <c r="A2" s="1"/>
      <c r="B2" s="47" t="s">
        <v>0</v>
      </c>
      <c r="C2" s="47"/>
      <c r="D2" s="47"/>
      <c r="E2" s="47"/>
    </row>
    <row r="3" spans="1:5" x14ac:dyDescent="0.25">
      <c r="B3" s="2"/>
      <c r="C3" s="2"/>
      <c r="D3" s="2"/>
      <c r="E3" s="3"/>
    </row>
    <row r="4" spans="1:5" ht="19.5" thickBot="1" x14ac:dyDescent="0.35">
      <c r="B4" s="48" t="s">
        <v>129</v>
      </c>
      <c r="C4" s="48"/>
      <c r="D4" s="48"/>
      <c r="E4" s="48"/>
    </row>
    <row r="5" spans="1:5" ht="15.75" thickBot="1" x14ac:dyDescent="0.3">
      <c r="B5" s="4" t="s">
        <v>1</v>
      </c>
      <c r="C5" s="5"/>
      <c r="D5" s="5"/>
      <c r="E5" s="6" t="s">
        <v>2</v>
      </c>
    </row>
    <row r="6" spans="1:5" ht="63.75" thickBot="1" x14ac:dyDescent="0.3">
      <c r="A6" s="7" t="s">
        <v>3</v>
      </c>
      <c r="B6" s="8" t="s">
        <v>4</v>
      </c>
      <c r="C6" s="9" t="s">
        <v>5</v>
      </c>
      <c r="D6" s="9" t="s">
        <v>6</v>
      </c>
      <c r="E6" s="8" t="s">
        <v>7</v>
      </c>
    </row>
    <row r="7" spans="1:5" ht="16.5" thickBot="1" x14ac:dyDescent="0.3">
      <c r="A7" s="10"/>
      <c r="B7" s="11" t="s">
        <v>8</v>
      </c>
      <c r="C7" s="12">
        <f>C8+C9+C10+C11</f>
        <v>1179522.1000000099</v>
      </c>
      <c r="D7" s="12">
        <f>D8+D9+D10+D11</f>
        <v>231131.3</v>
      </c>
      <c r="E7" s="13">
        <f t="shared" ref="E7:E12" si="0">D7/C7*100%</f>
        <v>0.19595334415522866</v>
      </c>
    </row>
    <row r="8" spans="1:5" ht="16.5" thickBot="1" x14ac:dyDescent="0.3">
      <c r="A8" s="10"/>
      <c r="B8" s="14" t="s">
        <v>9</v>
      </c>
      <c r="C8" s="15">
        <f>C13+C21+C45+C49+C57+C85+C89+C109+C137+C181+C189+C193+C205+C209+C213</f>
        <v>3253.2</v>
      </c>
      <c r="D8" s="15">
        <f>D13+D21+D45+D49+D57+D85+D89+D109+D137+D181+D189+D193+D205+D209+D213</f>
        <v>183.4</v>
      </c>
      <c r="E8" s="13">
        <f t="shared" si="0"/>
        <v>5.6375261281200052E-2</v>
      </c>
    </row>
    <row r="9" spans="1:5" ht="16.5" thickBot="1" x14ac:dyDescent="0.3">
      <c r="A9" s="10"/>
      <c r="B9" s="14" t="s">
        <v>10</v>
      </c>
      <c r="C9" s="15">
        <f>C185</f>
        <v>0</v>
      </c>
      <c r="D9" s="15">
        <f>D185</f>
        <v>0</v>
      </c>
      <c r="E9" s="13"/>
    </row>
    <row r="10" spans="1:5" ht="16.5" thickBot="1" x14ac:dyDescent="0.3">
      <c r="A10" s="10"/>
      <c r="B10" s="14" t="s">
        <v>11</v>
      </c>
      <c r="C10" s="15">
        <f>C14+C18+C22+C46+C50+C54+C58+C78+C82+C86+C90+C110+C134+C138+C154+C158+C178+C182+C186+C190+C194+C206+C210+C214</f>
        <v>578318.20000000997</v>
      </c>
      <c r="D10" s="15">
        <f>D14+D18+D22+D46+D50+D54+D58+D78+D82+D86+D90+D110+D134+D138+D154+D158+D178+D182+D186+D190+D194+D206+D210+D214</f>
        <v>108324.09999999999</v>
      </c>
      <c r="E10" s="13">
        <f t="shared" si="0"/>
        <v>0.18730882064579349</v>
      </c>
    </row>
    <row r="11" spans="1:5" ht="16.5" thickBot="1" x14ac:dyDescent="0.3">
      <c r="A11" s="10"/>
      <c r="B11" s="14" t="s">
        <v>12</v>
      </c>
      <c r="C11" s="15">
        <f>C15+C19+C23+C47+C51+C55+C59+C79+C83+C87+C91+C111+C135+C139+C155+C159+C179+C183+C187+C191+C195+C207+C211+C215</f>
        <v>597950.69999999995</v>
      </c>
      <c r="D11" s="15">
        <f>D15+D19+D23+D47+D51+D55+D59+D79+D83+D87+D91+D111+D135+D139+D155+D159+D179+D183+D187+D191+D195+D207+D211+D215</f>
        <v>122623.8</v>
      </c>
      <c r="E11" s="13">
        <f t="shared" si="0"/>
        <v>0.20507342829433933</v>
      </c>
    </row>
    <row r="12" spans="1:5" ht="63.75" thickBot="1" x14ac:dyDescent="0.3">
      <c r="A12" s="16" t="s">
        <v>115</v>
      </c>
      <c r="B12" s="17" t="s">
        <v>13</v>
      </c>
      <c r="C12" s="18">
        <f>C14+C15</f>
        <v>62.4</v>
      </c>
      <c r="D12" s="18">
        <f>D14+D15</f>
        <v>0</v>
      </c>
      <c r="E12" s="19">
        <f t="shared" si="0"/>
        <v>0</v>
      </c>
    </row>
    <row r="13" spans="1:5" ht="16.5" thickBot="1" x14ac:dyDescent="0.3">
      <c r="A13" s="20"/>
      <c r="B13" s="11" t="s">
        <v>9</v>
      </c>
      <c r="C13" s="18">
        <v>0</v>
      </c>
      <c r="D13" s="18">
        <v>0</v>
      </c>
      <c r="E13" s="19"/>
    </row>
    <row r="14" spans="1:5" ht="16.5" thickBot="1" x14ac:dyDescent="0.3">
      <c r="A14" s="20"/>
      <c r="B14" s="11" t="s">
        <v>11</v>
      </c>
      <c r="C14" s="18">
        <v>0</v>
      </c>
      <c r="D14" s="18">
        <v>0</v>
      </c>
      <c r="E14" s="19"/>
    </row>
    <row r="15" spans="1:5" ht="16.5" thickBot="1" x14ac:dyDescent="0.3">
      <c r="A15" s="20"/>
      <c r="B15" s="11" t="s">
        <v>12</v>
      </c>
      <c r="C15" s="18">
        <v>62.4</v>
      </c>
      <c r="D15" s="18">
        <v>0</v>
      </c>
      <c r="E15" s="19">
        <f>D15/C15*100%</f>
        <v>0</v>
      </c>
    </row>
    <row r="16" spans="1:5" ht="95.25" thickBot="1" x14ac:dyDescent="0.3">
      <c r="A16" s="16" t="s">
        <v>116</v>
      </c>
      <c r="B16" s="21" t="s">
        <v>14</v>
      </c>
      <c r="C16" s="18">
        <f>C17+C18+C19</f>
        <v>1950.00000101</v>
      </c>
      <c r="D16" s="18">
        <v>252.5</v>
      </c>
      <c r="E16" s="19">
        <f>D16/C16*100%</f>
        <v>0.12948717942011176</v>
      </c>
    </row>
    <row r="17" spans="1:5" ht="16.5" thickBot="1" x14ac:dyDescent="0.3">
      <c r="A17" s="16"/>
      <c r="B17" s="11" t="s">
        <v>9</v>
      </c>
      <c r="C17" s="18">
        <f>'[1]39'!$E$4</f>
        <v>9.9999999999999995E-7</v>
      </c>
      <c r="D17" s="18">
        <f>IF([1]МОЙ!$H$3=3,'[1]39'!$F$4,IF([1]МОЙ!$H$3=6,'[1]39'!$H$4,IF([1]МОЙ!$H$3=9,'[1]39'!$J$4,'[1]39'!$N$4)))</f>
        <v>0</v>
      </c>
      <c r="E17" s="19"/>
    </row>
    <row r="18" spans="1:5" ht="16.5" thickBot="1" x14ac:dyDescent="0.3">
      <c r="A18" s="16"/>
      <c r="B18" s="11" t="s">
        <v>11</v>
      </c>
      <c r="C18" s="18">
        <f>'[1]39'!$E$5</f>
        <v>1E-8</v>
      </c>
      <c r="D18" s="18">
        <f>IF([1]МОЙ!$H$3=3,'[1]39'!$F$5,IF([1]МОЙ!$H$3=6,'[1]39'!$H$5,IF([1]МОЙ!$H$3=9,'[1]39'!$J$5,'[1]39'!$N$5)))</f>
        <v>0</v>
      </c>
      <c r="E18" s="19"/>
    </row>
    <row r="19" spans="1:5" ht="16.5" thickBot="1" x14ac:dyDescent="0.3">
      <c r="A19" s="16"/>
      <c r="B19" s="11" t="s">
        <v>12</v>
      </c>
      <c r="C19" s="18">
        <v>1950</v>
      </c>
      <c r="D19" s="18">
        <v>252.5</v>
      </c>
      <c r="E19" s="19">
        <f>D19/C19*100%</f>
        <v>0.1294871794871795</v>
      </c>
    </row>
    <row r="20" spans="1:5" ht="95.25" thickBot="1" x14ac:dyDescent="0.3">
      <c r="A20" s="22" t="s">
        <v>25</v>
      </c>
      <c r="B20" s="17" t="s">
        <v>15</v>
      </c>
      <c r="C20" s="18">
        <f>C23+C22+C21</f>
        <v>102384.7</v>
      </c>
      <c r="D20" s="18">
        <f>D23+D22+D21</f>
        <v>22086.400000000001</v>
      </c>
      <c r="E20" s="19">
        <f>D20/C20*100%</f>
        <v>0.21571973156145402</v>
      </c>
    </row>
    <row r="21" spans="1:5" ht="16.5" thickBot="1" x14ac:dyDescent="0.3">
      <c r="A21" s="23"/>
      <c r="B21" s="11" t="s">
        <v>9</v>
      </c>
      <c r="C21" s="18">
        <f t="shared" ref="C21:D23" si="1">C25+C29+C33+C37+C41</f>
        <v>0</v>
      </c>
      <c r="D21" s="18">
        <f t="shared" si="1"/>
        <v>0</v>
      </c>
      <c r="E21" s="19"/>
    </row>
    <row r="22" spans="1:5" ht="16.5" thickBot="1" x14ac:dyDescent="0.3">
      <c r="A22" s="23"/>
      <c r="B22" s="11" t="s">
        <v>11</v>
      </c>
      <c r="C22" s="18">
        <f t="shared" si="1"/>
        <v>481.8</v>
      </c>
      <c r="D22" s="18">
        <f t="shared" si="1"/>
        <v>0</v>
      </c>
      <c r="E22" s="19">
        <f>D22/C22*100%</f>
        <v>0</v>
      </c>
    </row>
    <row r="23" spans="1:5" ht="16.5" thickBot="1" x14ac:dyDescent="0.3">
      <c r="A23" s="23"/>
      <c r="B23" s="11" t="s">
        <v>12</v>
      </c>
      <c r="C23" s="18">
        <f t="shared" si="1"/>
        <v>101902.9</v>
      </c>
      <c r="D23" s="18">
        <f t="shared" si="1"/>
        <v>22086.400000000001</v>
      </c>
      <c r="E23" s="19">
        <f>D23/C23*100%</f>
        <v>0.21673966099100225</v>
      </c>
    </row>
    <row r="24" spans="1:5" ht="48" thickBot="1" x14ac:dyDescent="0.3">
      <c r="A24" s="24" t="s">
        <v>26</v>
      </c>
      <c r="B24" s="25" t="s">
        <v>17</v>
      </c>
      <c r="C24" s="15">
        <f>C25+C26+C27</f>
        <v>74529</v>
      </c>
      <c r="D24" s="15">
        <f>D25+D26+D27</f>
        <v>16861.8</v>
      </c>
      <c r="E24" s="13">
        <f>D24/C24*100%</f>
        <v>0.22624481745360867</v>
      </c>
    </row>
    <row r="25" spans="1:5" ht="16.5" thickBot="1" x14ac:dyDescent="0.3">
      <c r="A25" s="26"/>
      <c r="B25" s="14" t="s">
        <v>9</v>
      </c>
      <c r="C25" s="15">
        <v>0</v>
      </c>
      <c r="D25" s="15">
        <v>0</v>
      </c>
      <c r="E25" s="13"/>
    </row>
    <row r="26" spans="1:5" ht="16.5" thickBot="1" x14ac:dyDescent="0.3">
      <c r="A26" s="26"/>
      <c r="B26" s="14" t="s">
        <v>11</v>
      </c>
      <c r="C26" s="15">
        <v>0</v>
      </c>
      <c r="D26" s="15">
        <v>0</v>
      </c>
      <c r="E26" s="13"/>
    </row>
    <row r="27" spans="1:5" ht="16.5" thickBot="1" x14ac:dyDescent="0.3">
      <c r="A27" s="26"/>
      <c r="B27" s="14" t="s">
        <v>12</v>
      </c>
      <c r="C27" s="27">
        <v>74529</v>
      </c>
      <c r="D27" s="27">
        <v>16861.8</v>
      </c>
      <c r="E27" s="13">
        <f>D27/C27*100%</f>
        <v>0.22624481745360867</v>
      </c>
    </row>
    <row r="28" spans="1:5" ht="48" thickBot="1" x14ac:dyDescent="0.3">
      <c r="A28" s="24" t="s">
        <v>27</v>
      </c>
      <c r="B28" s="25" t="s">
        <v>19</v>
      </c>
      <c r="C28" s="15">
        <f>C29+C30+C31</f>
        <v>15781.8</v>
      </c>
      <c r="D28" s="15">
        <f>D29+D30+D31</f>
        <v>3000</v>
      </c>
      <c r="E28" s="13">
        <f>D28/C28*100%</f>
        <v>0.19009238489906094</v>
      </c>
    </row>
    <row r="29" spans="1:5" ht="16.5" thickBot="1" x14ac:dyDescent="0.3">
      <c r="A29" s="26"/>
      <c r="B29" s="14" t="s">
        <v>9</v>
      </c>
      <c r="C29" s="15">
        <v>0</v>
      </c>
      <c r="D29" s="15">
        <v>0</v>
      </c>
      <c r="E29" s="13"/>
    </row>
    <row r="30" spans="1:5" ht="16.5" thickBot="1" x14ac:dyDescent="0.3">
      <c r="A30" s="26"/>
      <c r="B30" s="14" t="s">
        <v>11</v>
      </c>
      <c r="C30" s="15">
        <v>481.8</v>
      </c>
      <c r="D30" s="15">
        <v>0</v>
      </c>
      <c r="E30" s="13">
        <f>D30/C30*100%</f>
        <v>0</v>
      </c>
    </row>
    <row r="31" spans="1:5" ht="16.5" thickBot="1" x14ac:dyDescent="0.3">
      <c r="A31" s="26"/>
      <c r="B31" s="14" t="s">
        <v>12</v>
      </c>
      <c r="C31" s="15">
        <v>15300</v>
      </c>
      <c r="D31" s="15">
        <v>3000</v>
      </c>
      <c r="E31" s="13">
        <f>D31/C31*100%</f>
        <v>0.19607843137254902</v>
      </c>
    </row>
    <row r="32" spans="1:5" ht="48" thickBot="1" x14ac:dyDescent="0.3">
      <c r="A32" s="24" t="s">
        <v>28</v>
      </c>
      <c r="B32" s="28" t="s">
        <v>21</v>
      </c>
      <c r="C32" s="15">
        <f>C33+C34+C35</f>
        <v>650</v>
      </c>
      <c r="D32" s="15">
        <f>D33+D34+D35</f>
        <v>0</v>
      </c>
      <c r="E32" s="13">
        <f>D32/C32*100%</f>
        <v>0</v>
      </c>
    </row>
    <row r="33" spans="1:5" ht="16.5" thickBot="1" x14ac:dyDescent="0.3">
      <c r="A33" s="29"/>
      <c r="B33" s="14" t="s">
        <v>9</v>
      </c>
      <c r="C33" s="15">
        <v>0</v>
      </c>
      <c r="D33" s="15">
        <v>0</v>
      </c>
      <c r="E33" s="13"/>
    </row>
    <row r="34" spans="1:5" ht="16.5" thickBot="1" x14ac:dyDescent="0.3">
      <c r="A34" s="29"/>
      <c r="B34" s="14" t="s">
        <v>11</v>
      </c>
      <c r="C34" s="15">
        <v>0</v>
      </c>
      <c r="D34" s="15">
        <v>0</v>
      </c>
      <c r="E34" s="13"/>
    </row>
    <row r="35" spans="1:5" ht="16.5" thickBot="1" x14ac:dyDescent="0.3">
      <c r="A35" s="29"/>
      <c r="B35" s="14" t="s">
        <v>12</v>
      </c>
      <c r="C35" s="15">
        <v>650</v>
      </c>
      <c r="D35" s="15">
        <v>0</v>
      </c>
      <c r="E35" s="13">
        <f>D35/C35*100%</f>
        <v>0</v>
      </c>
    </row>
    <row r="36" spans="1:5" ht="63.75" thickBot="1" x14ac:dyDescent="0.3">
      <c r="A36" s="24" t="s">
        <v>29</v>
      </c>
      <c r="B36" s="30" t="s">
        <v>23</v>
      </c>
      <c r="C36" s="15">
        <f>C37+C38+C39</f>
        <v>5000</v>
      </c>
      <c r="D36" s="15">
        <f>D37+D38+D39</f>
        <v>1137.2</v>
      </c>
      <c r="E36" s="13">
        <f>D36/C36*100%</f>
        <v>0.22744</v>
      </c>
    </row>
    <row r="37" spans="1:5" ht="16.5" thickBot="1" x14ac:dyDescent="0.3">
      <c r="A37" s="29"/>
      <c r="B37" s="14" t="s">
        <v>9</v>
      </c>
      <c r="C37" s="15">
        <v>0</v>
      </c>
      <c r="D37" s="15">
        <v>0</v>
      </c>
      <c r="E37" s="13"/>
    </row>
    <row r="38" spans="1:5" ht="16.5" thickBot="1" x14ac:dyDescent="0.3">
      <c r="A38" s="29"/>
      <c r="B38" s="14" t="s">
        <v>11</v>
      </c>
      <c r="C38" s="15">
        <v>0</v>
      </c>
      <c r="D38" s="15">
        <v>0</v>
      </c>
      <c r="E38" s="13"/>
    </row>
    <row r="39" spans="1:5" ht="16.5" thickBot="1" x14ac:dyDescent="0.3">
      <c r="A39" s="29"/>
      <c r="B39" s="14" t="s">
        <v>12</v>
      </c>
      <c r="C39" s="15">
        <v>5000</v>
      </c>
      <c r="D39" s="15">
        <v>1137.2</v>
      </c>
      <c r="E39" s="13">
        <f>D39/C39*100%</f>
        <v>0.22744</v>
      </c>
    </row>
    <row r="40" spans="1:5" ht="63.75" thickBot="1" x14ac:dyDescent="0.3">
      <c r="A40" s="31" t="s">
        <v>30</v>
      </c>
      <c r="B40" s="28" t="s">
        <v>24</v>
      </c>
      <c r="C40" s="15">
        <f>C41+C42+C43</f>
        <v>6423.9</v>
      </c>
      <c r="D40" s="15">
        <f>D41+D42+D43</f>
        <v>1087.4000000000001</v>
      </c>
      <c r="E40" s="13">
        <f>D40/C40*100%</f>
        <v>0.16927411696944225</v>
      </c>
    </row>
    <row r="41" spans="1:5" ht="16.5" thickBot="1" x14ac:dyDescent="0.3">
      <c r="A41" s="23"/>
      <c r="B41" s="14" t="s">
        <v>9</v>
      </c>
      <c r="C41" s="15">
        <v>0</v>
      </c>
      <c r="D41" s="15">
        <v>0</v>
      </c>
      <c r="E41" s="13"/>
    </row>
    <row r="42" spans="1:5" ht="16.5" thickBot="1" x14ac:dyDescent="0.3">
      <c r="A42" s="23"/>
      <c r="B42" s="14" t="s">
        <v>11</v>
      </c>
      <c r="C42" s="15">
        <v>0</v>
      </c>
      <c r="D42" s="15">
        <v>0</v>
      </c>
      <c r="E42" s="13"/>
    </row>
    <row r="43" spans="1:5" ht="16.5" thickBot="1" x14ac:dyDescent="0.3">
      <c r="A43" s="23"/>
      <c r="B43" s="14" t="s">
        <v>12</v>
      </c>
      <c r="C43" s="15">
        <v>6423.9</v>
      </c>
      <c r="D43" s="27">
        <v>1087.4000000000001</v>
      </c>
      <c r="E43" s="13">
        <f>D43/C43*100%</f>
        <v>0.16927411696944225</v>
      </c>
    </row>
    <row r="44" spans="1:5" ht="63.75" thickBot="1" x14ac:dyDescent="0.3">
      <c r="A44" s="22" t="s">
        <v>117</v>
      </c>
      <c r="B44" s="21" t="s">
        <v>31</v>
      </c>
      <c r="C44" s="18">
        <f>C45+C46+C47</f>
        <v>350</v>
      </c>
      <c r="D44" s="18">
        <f>D45+D46+D47</f>
        <v>0</v>
      </c>
      <c r="E44" s="19"/>
    </row>
    <row r="45" spans="1:5" ht="16.5" thickBot="1" x14ac:dyDescent="0.3">
      <c r="A45" s="23"/>
      <c r="B45" s="11" t="s">
        <v>9</v>
      </c>
      <c r="C45" s="18">
        <v>0</v>
      </c>
      <c r="D45" s="18">
        <v>0</v>
      </c>
      <c r="E45" s="19"/>
    </row>
    <row r="46" spans="1:5" ht="16.5" thickBot="1" x14ac:dyDescent="0.3">
      <c r="A46" s="23"/>
      <c r="B46" s="11" t="s">
        <v>11</v>
      </c>
      <c r="C46" s="18">
        <v>0</v>
      </c>
      <c r="D46" s="18">
        <v>0</v>
      </c>
      <c r="E46" s="19"/>
    </row>
    <row r="47" spans="1:5" ht="16.5" thickBot="1" x14ac:dyDescent="0.3">
      <c r="A47" s="23"/>
      <c r="B47" s="11" t="s">
        <v>12</v>
      </c>
      <c r="C47" s="18">
        <v>350</v>
      </c>
      <c r="D47" s="18">
        <v>0</v>
      </c>
      <c r="E47" s="19"/>
    </row>
    <row r="48" spans="1:5" ht="48" thickBot="1" x14ac:dyDescent="0.3">
      <c r="A48" s="16" t="s">
        <v>33</v>
      </c>
      <c r="B48" s="17" t="s">
        <v>32</v>
      </c>
      <c r="C48" s="18">
        <f>C49+C50+C51</f>
        <v>6570</v>
      </c>
      <c r="D48" s="18">
        <f>D49+D50+D51</f>
        <v>1444.3</v>
      </c>
      <c r="E48" s="19">
        <f>D48/C48*100%</f>
        <v>0.21983257229832573</v>
      </c>
    </row>
    <row r="49" spans="1:5" ht="16.5" thickBot="1" x14ac:dyDescent="0.3">
      <c r="A49" s="20"/>
      <c r="B49" s="11" t="s">
        <v>9</v>
      </c>
      <c r="C49" s="18">
        <v>0</v>
      </c>
      <c r="D49" s="18">
        <v>0</v>
      </c>
      <c r="E49" s="19"/>
    </row>
    <row r="50" spans="1:5" ht="16.5" thickBot="1" x14ac:dyDescent="0.3">
      <c r="A50" s="20"/>
      <c r="B50" s="11" t="s">
        <v>11</v>
      </c>
      <c r="C50" s="18">
        <v>0</v>
      </c>
      <c r="D50" s="18">
        <v>0</v>
      </c>
      <c r="E50" s="19"/>
    </row>
    <row r="51" spans="1:5" ht="16.5" thickBot="1" x14ac:dyDescent="0.3">
      <c r="A51" s="20"/>
      <c r="B51" s="11" t="s">
        <v>12</v>
      </c>
      <c r="C51" s="18">
        <v>6570</v>
      </c>
      <c r="D51" s="18">
        <v>1444.3</v>
      </c>
      <c r="E51" s="19">
        <f>D51/C51*100%</f>
        <v>0.21983257229832573</v>
      </c>
    </row>
    <row r="52" spans="1:5" ht="79.5" thickBot="1" x14ac:dyDescent="0.3">
      <c r="A52" s="32" t="s">
        <v>35</v>
      </c>
      <c r="B52" s="17" t="s">
        <v>34</v>
      </c>
      <c r="C52" s="18">
        <f>C53+C54+C55</f>
        <v>141.1</v>
      </c>
      <c r="D52" s="18">
        <f>D53+D54+D55</f>
        <v>27.2</v>
      </c>
      <c r="E52" s="19">
        <f>D52/C52*100%</f>
        <v>0.19277108433734941</v>
      </c>
    </row>
    <row r="53" spans="1:5" ht="16.5" thickBot="1" x14ac:dyDescent="0.3">
      <c r="A53" s="26"/>
      <c r="B53" s="11" t="s">
        <v>9</v>
      </c>
      <c r="C53" s="18">
        <v>0</v>
      </c>
      <c r="D53" s="18">
        <v>0</v>
      </c>
      <c r="E53" s="19"/>
    </row>
    <row r="54" spans="1:5" ht="16.5" thickBot="1" x14ac:dyDescent="0.3">
      <c r="A54" s="26"/>
      <c r="B54" s="11" t="s">
        <v>11</v>
      </c>
      <c r="C54" s="18">
        <v>0</v>
      </c>
      <c r="D54" s="18">
        <v>0</v>
      </c>
      <c r="E54" s="19"/>
    </row>
    <row r="55" spans="1:5" ht="16.5" thickBot="1" x14ac:dyDescent="0.3">
      <c r="A55" s="26"/>
      <c r="B55" s="11" t="s">
        <v>12</v>
      </c>
      <c r="C55" s="18">
        <v>141.1</v>
      </c>
      <c r="D55" s="18">
        <v>27.2</v>
      </c>
      <c r="E55" s="19">
        <f t="shared" ref="E55:E68" si="2">D55/C55*100%</f>
        <v>0.19277108433734941</v>
      </c>
    </row>
    <row r="56" spans="1:5" ht="79.5" thickBot="1" x14ac:dyDescent="0.3">
      <c r="A56" s="32" t="s">
        <v>41</v>
      </c>
      <c r="B56" s="21" t="s">
        <v>40</v>
      </c>
      <c r="C56" s="18">
        <f>C57+C58+C59</f>
        <v>116898.8</v>
      </c>
      <c r="D56" s="18">
        <f>D57+D58+D59</f>
        <v>24452.5</v>
      </c>
      <c r="E56" s="19">
        <f t="shared" si="2"/>
        <v>0.20917665536344257</v>
      </c>
    </row>
    <row r="57" spans="1:5" ht="16.5" thickBot="1" x14ac:dyDescent="0.3">
      <c r="A57" s="26"/>
      <c r="B57" s="11" t="s">
        <v>9</v>
      </c>
      <c r="C57" s="18">
        <f t="shared" ref="C57:D58" si="3">C61+C65+C69+C73</f>
        <v>0</v>
      </c>
      <c r="D57" s="18">
        <f t="shared" si="3"/>
        <v>0</v>
      </c>
      <c r="E57" s="19"/>
    </row>
    <row r="58" spans="1:5" ht="16.5" thickBot="1" x14ac:dyDescent="0.3">
      <c r="A58" s="26"/>
      <c r="B58" s="11" t="s">
        <v>11</v>
      </c>
      <c r="C58" s="18">
        <f t="shared" si="3"/>
        <v>0</v>
      </c>
      <c r="D58" s="18">
        <f t="shared" si="3"/>
        <v>0</v>
      </c>
      <c r="E58" s="19"/>
    </row>
    <row r="59" spans="1:5" ht="16.5" thickBot="1" x14ac:dyDescent="0.3">
      <c r="A59" s="26"/>
      <c r="B59" s="11" t="s">
        <v>12</v>
      </c>
      <c r="C59" s="18">
        <f>C63+C67+C71+C75</f>
        <v>116898.8</v>
      </c>
      <c r="D59" s="18">
        <f>D63+D67+D71+D75</f>
        <v>24452.5</v>
      </c>
      <c r="E59" s="19">
        <f t="shared" si="2"/>
        <v>0.20917665536344257</v>
      </c>
    </row>
    <row r="60" spans="1:5" ht="32.25" thickBot="1" x14ac:dyDescent="0.3">
      <c r="A60" s="24" t="s">
        <v>16</v>
      </c>
      <c r="B60" s="28" t="s">
        <v>39</v>
      </c>
      <c r="C60" s="15">
        <f>C61+C62+C63</f>
        <v>43866.400000000001</v>
      </c>
      <c r="D60" s="15">
        <f>D61+D62+D63</f>
        <v>9978.4</v>
      </c>
      <c r="E60" s="13">
        <f t="shared" si="2"/>
        <v>0.22747250743165609</v>
      </c>
    </row>
    <row r="61" spans="1:5" ht="16.5" thickBot="1" x14ac:dyDescent="0.3">
      <c r="A61" s="26"/>
      <c r="B61" s="14" t="s">
        <v>9</v>
      </c>
      <c r="C61" s="15">
        <v>0</v>
      </c>
      <c r="D61" s="15">
        <v>0</v>
      </c>
      <c r="E61" s="13"/>
    </row>
    <row r="62" spans="1:5" ht="16.5" thickBot="1" x14ac:dyDescent="0.3">
      <c r="A62" s="26"/>
      <c r="B62" s="14" t="s">
        <v>11</v>
      </c>
      <c r="C62" s="15">
        <v>0</v>
      </c>
      <c r="D62" s="15">
        <v>0</v>
      </c>
      <c r="E62" s="13"/>
    </row>
    <row r="63" spans="1:5" ht="16.5" thickBot="1" x14ac:dyDescent="0.3">
      <c r="A63" s="26"/>
      <c r="B63" s="14" t="s">
        <v>12</v>
      </c>
      <c r="C63" s="15">
        <v>43866.400000000001</v>
      </c>
      <c r="D63" s="15">
        <v>9978.4</v>
      </c>
      <c r="E63" s="13">
        <f t="shared" si="2"/>
        <v>0.22747250743165609</v>
      </c>
    </row>
    <row r="64" spans="1:5" ht="48" thickBot="1" x14ac:dyDescent="0.3">
      <c r="A64" s="24" t="s">
        <v>18</v>
      </c>
      <c r="B64" s="28" t="s">
        <v>38</v>
      </c>
      <c r="C64" s="15">
        <f>C65+C66+C67</f>
        <v>57541.4</v>
      </c>
      <c r="D64" s="15">
        <f>D65+D66+D67</f>
        <v>11223.2</v>
      </c>
      <c r="E64" s="13">
        <f t="shared" si="2"/>
        <v>0.19504565408558014</v>
      </c>
    </row>
    <row r="65" spans="1:5" ht="16.5" thickBot="1" x14ac:dyDescent="0.3">
      <c r="A65" s="26"/>
      <c r="B65" s="14" t="s">
        <v>9</v>
      </c>
      <c r="C65" s="15">
        <v>0</v>
      </c>
      <c r="D65" s="15">
        <v>0</v>
      </c>
      <c r="E65" s="13"/>
    </row>
    <row r="66" spans="1:5" ht="16.5" thickBot="1" x14ac:dyDescent="0.3">
      <c r="A66" s="26"/>
      <c r="B66" s="14" t="s">
        <v>11</v>
      </c>
      <c r="C66" s="15">
        <v>0</v>
      </c>
      <c r="D66" s="15">
        <v>0</v>
      </c>
      <c r="E66" s="13"/>
    </row>
    <row r="67" spans="1:5" ht="16.5" thickBot="1" x14ac:dyDescent="0.3">
      <c r="A67" s="26"/>
      <c r="B67" s="14" t="s">
        <v>12</v>
      </c>
      <c r="C67" s="15">
        <v>57541.4</v>
      </c>
      <c r="D67" s="15">
        <v>11223.2</v>
      </c>
      <c r="E67" s="13">
        <f t="shared" si="2"/>
        <v>0.19504565408558014</v>
      </c>
    </row>
    <row r="68" spans="1:5" ht="32.25" thickBot="1" x14ac:dyDescent="0.3">
      <c r="A68" s="24" t="s">
        <v>20</v>
      </c>
      <c r="B68" s="28" t="s">
        <v>37</v>
      </c>
      <c r="C68" s="15">
        <f>C69+C70+C71</f>
        <v>700.7</v>
      </c>
      <c r="D68" s="15">
        <f>D69+D70+D71</f>
        <v>99.2</v>
      </c>
      <c r="E68" s="13">
        <f t="shared" si="2"/>
        <v>0.14157271300128443</v>
      </c>
    </row>
    <row r="69" spans="1:5" ht="16.5" thickBot="1" x14ac:dyDescent="0.3">
      <c r="A69" s="26"/>
      <c r="B69" s="14" t="s">
        <v>9</v>
      </c>
      <c r="C69" s="15">
        <v>0</v>
      </c>
      <c r="D69" s="15">
        <v>0</v>
      </c>
      <c r="E69" s="13"/>
    </row>
    <row r="70" spans="1:5" ht="16.5" thickBot="1" x14ac:dyDescent="0.3">
      <c r="A70" s="26"/>
      <c r="B70" s="14" t="s">
        <v>11</v>
      </c>
      <c r="C70" s="15">
        <v>0</v>
      </c>
      <c r="D70" s="15">
        <v>0</v>
      </c>
      <c r="E70" s="13"/>
    </row>
    <row r="71" spans="1:5" ht="16.5" thickBot="1" x14ac:dyDescent="0.3">
      <c r="A71" s="26"/>
      <c r="B71" s="14" t="s">
        <v>12</v>
      </c>
      <c r="C71" s="15">
        <v>700.7</v>
      </c>
      <c r="D71" s="15">
        <v>99.2</v>
      </c>
      <c r="E71" s="13">
        <f>D71/C71*100%</f>
        <v>0.14157271300128443</v>
      </c>
    </row>
    <row r="72" spans="1:5" ht="79.5" thickBot="1" x14ac:dyDescent="0.3">
      <c r="A72" s="24" t="s">
        <v>22</v>
      </c>
      <c r="B72" s="28" t="s">
        <v>36</v>
      </c>
      <c r="C72" s="15">
        <f>C73+C74+C75</f>
        <v>14790.3</v>
      </c>
      <c r="D72" s="15">
        <f>D73+D74+D75</f>
        <v>3151.7</v>
      </c>
      <c r="E72" s="13">
        <f>D72/C72*100%</f>
        <v>0.21309236459030581</v>
      </c>
    </row>
    <row r="73" spans="1:5" ht="16.5" thickBot="1" x14ac:dyDescent="0.3">
      <c r="A73" s="26"/>
      <c r="B73" s="14" t="s">
        <v>9</v>
      </c>
      <c r="C73" s="15">
        <v>0</v>
      </c>
      <c r="D73" s="15">
        <v>0</v>
      </c>
      <c r="E73" s="13"/>
    </row>
    <row r="74" spans="1:5" ht="16.5" thickBot="1" x14ac:dyDescent="0.3">
      <c r="A74" s="26"/>
      <c r="B74" s="14" t="s">
        <v>11</v>
      </c>
      <c r="C74" s="15">
        <v>0</v>
      </c>
      <c r="D74" s="15">
        <v>0</v>
      </c>
      <c r="E74" s="13"/>
    </row>
    <row r="75" spans="1:5" ht="16.5" thickBot="1" x14ac:dyDescent="0.3">
      <c r="A75" s="26"/>
      <c r="B75" s="14" t="s">
        <v>12</v>
      </c>
      <c r="C75" s="15">
        <v>14790.3</v>
      </c>
      <c r="D75" s="15">
        <v>3151.7</v>
      </c>
      <c r="E75" s="13">
        <f>D75/C75*100%</f>
        <v>0.21309236459030581</v>
      </c>
    </row>
    <row r="76" spans="1:5" ht="95.25" thickBot="1" x14ac:dyDescent="0.3">
      <c r="A76" s="32" t="s">
        <v>118</v>
      </c>
      <c r="B76" s="21" t="s">
        <v>42</v>
      </c>
      <c r="C76" s="18">
        <f>C77+C78+C79</f>
        <v>50.6</v>
      </c>
      <c r="D76" s="18">
        <f>D77+D78+D79</f>
        <v>0</v>
      </c>
      <c r="E76" s="19">
        <f>D76/C76*100%</f>
        <v>0</v>
      </c>
    </row>
    <row r="77" spans="1:5" ht="16.5" thickBot="1" x14ac:dyDescent="0.3">
      <c r="A77" s="32"/>
      <c r="B77" s="11" t="s">
        <v>9</v>
      </c>
      <c r="C77" s="18">
        <v>0</v>
      </c>
      <c r="D77" s="18">
        <v>0</v>
      </c>
      <c r="E77" s="19"/>
    </row>
    <row r="78" spans="1:5" ht="16.5" thickBot="1" x14ac:dyDescent="0.3">
      <c r="A78" s="32"/>
      <c r="B78" s="11" t="s">
        <v>11</v>
      </c>
      <c r="C78" s="18">
        <v>0</v>
      </c>
      <c r="D78" s="18">
        <v>0</v>
      </c>
      <c r="E78" s="19"/>
    </row>
    <row r="79" spans="1:5" ht="16.5" thickBot="1" x14ac:dyDescent="0.3">
      <c r="A79" s="32"/>
      <c r="B79" s="11" t="s">
        <v>12</v>
      </c>
      <c r="C79" s="18">
        <v>50.6</v>
      </c>
      <c r="D79" s="18">
        <v>0</v>
      </c>
      <c r="E79" s="19">
        <f>D79/C79*100%</f>
        <v>0</v>
      </c>
    </row>
    <row r="80" spans="1:5" ht="63.75" thickBot="1" x14ac:dyDescent="0.3">
      <c r="A80" s="16" t="s">
        <v>44</v>
      </c>
      <c r="B80" s="17" t="s">
        <v>43</v>
      </c>
      <c r="C80" s="18">
        <f>C81+C82+C83</f>
        <v>359</v>
      </c>
      <c r="D80" s="18">
        <f>D81+D82+D83</f>
        <v>0</v>
      </c>
      <c r="E80" s="19">
        <f>D80/C80*100%</f>
        <v>0</v>
      </c>
    </row>
    <row r="81" spans="1:5" ht="16.5" thickBot="1" x14ac:dyDescent="0.3">
      <c r="A81" s="20"/>
      <c r="B81" s="11" t="s">
        <v>9</v>
      </c>
      <c r="C81" s="18">
        <v>0</v>
      </c>
      <c r="D81" s="18">
        <v>0</v>
      </c>
      <c r="E81" s="19"/>
    </row>
    <row r="82" spans="1:5" ht="16.5" thickBot="1" x14ac:dyDescent="0.3">
      <c r="A82" s="20"/>
      <c r="B82" s="33" t="s">
        <v>11</v>
      </c>
      <c r="C82" s="34">
        <v>0</v>
      </c>
      <c r="D82" s="34">
        <v>0</v>
      </c>
      <c r="E82" s="35"/>
    </row>
    <row r="83" spans="1:5" ht="13.5" customHeight="1" thickBot="1" x14ac:dyDescent="0.3">
      <c r="A83" s="20"/>
      <c r="B83" s="11" t="s">
        <v>12</v>
      </c>
      <c r="C83" s="18">
        <v>359</v>
      </c>
      <c r="D83" s="18">
        <v>0</v>
      </c>
      <c r="E83" s="19">
        <f t="shared" ref="E83:E92" si="4">D83/C83*100%</f>
        <v>0</v>
      </c>
    </row>
    <row r="84" spans="1:5" ht="48" thickBot="1" x14ac:dyDescent="0.3">
      <c r="A84" s="16" t="s">
        <v>119</v>
      </c>
      <c r="B84" s="36" t="s">
        <v>45</v>
      </c>
      <c r="C84" s="37">
        <f>C85+C86+C87</f>
        <v>9314.7999999999993</v>
      </c>
      <c r="D84" s="37">
        <f>D85+D86+D87</f>
        <v>0</v>
      </c>
      <c r="E84" s="19">
        <f t="shared" si="4"/>
        <v>0</v>
      </c>
    </row>
    <row r="85" spans="1:5" ht="16.5" thickBot="1" x14ac:dyDescent="0.3">
      <c r="A85" s="20"/>
      <c r="B85" s="11" t="s">
        <v>9</v>
      </c>
      <c r="C85" s="18">
        <v>0</v>
      </c>
      <c r="D85" s="18">
        <v>0</v>
      </c>
      <c r="E85" s="19">
        <v>0</v>
      </c>
    </row>
    <row r="86" spans="1:5" ht="16.5" thickBot="1" x14ac:dyDescent="0.3">
      <c r="A86" s="20"/>
      <c r="B86" s="11" t="s">
        <v>11</v>
      </c>
      <c r="C86" s="18">
        <v>1264.8</v>
      </c>
      <c r="D86" s="18">
        <v>0</v>
      </c>
      <c r="E86" s="19">
        <f t="shared" si="4"/>
        <v>0</v>
      </c>
    </row>
    <row r="87" spans="1:5" ht="16.5" thickBot="1" x14ac:dyDescent="0.3">
      <c r="A87" s="20"/>
      <c r="B87" s="11" t="s">
        <v>12</v>
      </c>
      <c r="C87" s="18">
        <v>8050</v>
      </c>
      <c r="D87" s="18">
        <v>0</v>
      </c>
      <c r="E87" s="19">
        <f t="shared" si="4"/>
        <v>0</v>
      </c>
    </row>
    <row r="88" spans="1:5" ht="48" thickBot="1" x14ac:dyDescent="0.3">
      <c r="A88" s="16" t="s">
        <v>51</v>
      </c>
      <c r="B88" s="17" t="s">
        <v>49</v>
      </c>
      <c r="C88" s="18">
        <f>C89+C90+C91</f>
        <v>737298.1</v>
      </c>
      <c r="D88" s="18">
        <f>D89+D90+D91</f>
        <v>167504.79999999999</v>
      </c>
      <c r="E88" s="19">
        <f t="shared" si="4"/>
        <v>0.22718734796685355</v>
      </c>
    </row>
    <row r="89" spans="1:5" ht="16.5" thickBot="1" x14ac:dyDescent="0.3">
      <c r="A89" s="39"/>
      <c r="B89" s="11" t="s">
        <v>9</v>
      </c>
      <c r="C89" s="18">
        <f t="shared" ref="C89:D91" si="5">C93+C97+C101+C105</f>
        <v>535.79999999999995</v>
      </c>
      <c r="D89" s="18">
        <f t="shared" si="5"/>
        <v>183.4</v>
      </c>
      <c r="E89" s="19">
        <f t="shared" si="4"/>
        <v>0.34229189996267267</v>
      </c>
    </row>
    <row r="90" spans="1:5" ht="16.5" thickBot="1" x14ac:dyDescent="0.3">
      <c r="A90" s="39"/>
      <c r="B90" s="11" t="s">
        <v>11</v>
      </c>
      <c r="C90" s="18">
        <f t="shared" si="5"/>
        <v>463407.8</v>
      </c>
      <c r="D90" s="18">
        <f t="shared" si="5"/>
        <v>107868.7</v>
      </c>
      <c r="E90" s="19">
        <f t="shared" si="4"/>
        <v>0.23277273278524876</v>
      </c>
    </row>
    <row r="91" spans="1:5" ht="16.5" thickBot="1" x14ac:dyDescent="0.3">
      <c r="A91" s="39"/>
      <c r="B91" s="11" t="s">
        <v>12</v>
      </c>
      <c r="C91" s="18">
        <f t="shared" si="5"/>
        <v>273354.5</v>
      </c>
      <c r="D91" s="18">
        <f t="shared" si="5"/>
        <v>59452.700000000004</v>
      </c>
      <c r="E91" s="19">
        <f t="shared" si="4"/>
        <v>0.21749303560029196</v>
      </c>
    </row>
    <row r="92" spans="1:5" ht="48" thickBot="1" x14ac:dyDescent="0.3">
      <c r="A92" s="24" t="s">
        <v>52</v>
      </c>
      <c r="B92" s="25" t="s">
        <v>48</v>
      </c>
      <c r="C92" s="15">
        <f>C95+C94</f>
        <v>679337.1</v>
      </c>
      <c r="D92" s="15">
        <f>D95+D94</f>
        <v>157733.79999999999</v>
      </c>
      <c r="E92" s="13">
        <f t="shared" si="4"/>
        <v>0.23218781956704557</v>
      </c>
    </row>
    <row r="93" spans="1:5" ht="16.5" thickBot="1" x14ac:dyDescent="0.3">
      <c r="A93" s="26"/>
      <c r="B93" s="14" t="s">
        <v>9</v>
      </c>
      <c r="C93" s="15">
        <v>0</v>
      </c>
      <c r="D93" s="15">
        <v>0</v>
      </c>
      <c r="E93" s="13"/>
    </row>
    <row r="94" spans="1:5" ht="16.5" thickBot="1" x14ac:dyDescent="0.3">
      <c r="A94" s="26"/>
      <c r="B94" s="14" t="s">
        <v>11</v>
      </c>
      <c r="C94" s="15">
        <v>440231.2</v>
      </c>
      <c r="D94" s="15">
        <v>103598.5</v>
      </c>
      <c r="E94" s="13">
        <f>D94/C94*100%</f>
        <v>0.23532748246830301</v>
      </c>
    </row>
    <row r="95" spans="1:5" ht="16.5" thickBot="1" x14ac:dyDescent="0.3">
      <c r="A95" s="26"/>
      <c r="B95" s="14" t="s">
        <v>12</v>
      </c>
      <c r="C95" s="15">
        <v>239105.9</v>
      </c>
      <c r="D95" s="15">
        <v>54135.3</v>
      </c>
      <c r="E95" s="13">
        <f>D95/C95*100%</f>
        <v>0.22640721119805077</v>
      </c>
    </row>
    <row r="96" spans="1:5" ht="48" thickBot="1" x14ac:dyDescent="0.3">
      <c r="A96" s="24" t="s">
        <v>53</v>
      </c>
      <c r="B96" s="25" t="s">
        <v>46</v>
      </c>
      <c r="C96" s="27">
        <f>C97+C98+C99</f>
        <v>22516.6</v>
      </c>
      <c r="D96" s="27">
        <f>D97+D98+D99</f>
        <v>4257.3</v>
      </c>
      <c r="E96" s="13">
        <f>D96/C96*100%</f>
        <v>0.18907383885666576</v>
      </c>
    </row>
    <row r="97" spans="1:5" ht="16.5" thickBot="1" x14ac:dyDescent="0.3">
      <c r="A97" s="26"/>
      <c r="B97" s="14" t="s">
        <v>9</v>
      </c>
      <c r="C97" s="27">
        <v>0</v>
      </c>
      <c r="D97" s="15">
        <v>0</v>
      </c>
      <c r="E97" s="13"/>
    </row>
    <row r="98" spans="1:5" ht="16.5" thickBot="1" x14ac:dyDescent="0.3">
      <c r="A98" s="26"/>
      <c r="B98" s="14" t="s">
        <v>11</v>
      </c>
      <c r="C98" s="27">
        <v>0</v>
      </c>
      <c r="D98" s="15">
        <v>0</v>
      </c>
      <c r="E98" s="13"/>
    </row>
    <row r="99" spans="1:5" ht="16.5" thickBot="1" x14ac:dyDescent="0.3">
      <c r="A99" s="26"/>
      <c r="B99" s="14" t="s">
        <v>12</v>
      </c>
      <c r="C99" s="27">
        <v>22516.6</v>
      </c>
      <c r="D99" s="15">
        <v>4257.3</v>
      </c>
      <c r="E99" s="13">
        <f t="shared" ref="E99:E104" si="6">D99/C99*100%</f>
        <v>0.18907383885666576</v>
      </c>
    </row>
    <row r="100" spans="1:5" ht="79.5" thickBot="1" x14ac:dyDescent="0.3">
      <c r="A100" s="24" t="s">
        <v>54</v>
      </c>
      <c r="B100" s="25" t="s">
        <v>50</v>
      </c>
      <c r="C100" s="15">
        <f>C101+C102+C103</f>
        <v>23902.6</v>
      </c>
      <c r="D100" s="15">
        <f>D101+D102+D103</f>
        <v>2588.5</v>
      </c>
      <c r="E100" s="13">
        <f t="shared" si="6"/>
        <v>0.10829365843046364</v>
      </c>
    </row>
    <row r="101" spans="1:5" ht="16.5" thickBot="1" x14ac:dyDescent="0.3">
      <c r="A101" s="26"/>
      <c r="B101" s="14" t="s">
        <v>9</v>
      </c>
      <c r="C101" s="15">
        <v>0</v>
      </c>
      <c r="D101" s="15">
        <v>0</v>
      </c>
      <c r="E101" s="13"/>
    </row>
    <row r="102" spans="1:5" ht="16.5" thickBot="1" x14ac:dyDescent="0.3">
      <c r="A102" s="26"/>
      <c r="B102" s="14" t="s">
        <v>11</v>
      </c>
      <c r="C102" s="15">
        <v>12170.6</v>
      </c>
      <c r="D102" s="15">
        <v>1528.4</v>
      </c>
      <c r="E102" s="13">
        <f t="shared" si="6"/>
        <v>0.12558131891607646</v>
      </c>
    </row>
    <row r="103" spans="1:5" ht="16.5" thickBot="1" x14ac:dyDescent="0.3">
      <c r="A103" s="26"/>
      <c r="B103" s="14" t="s">
        <v>12</v>
      </c>
      <c r="C103" s="15">
        <v>11732</v>
      </c>
      <c r="D103" s="15">
        <v>1060.0999999999999</v>
      </c>
      <c r="E103" s="13">
        <f t="shared" si="6"/>
        <v>9.0359699965905205E-2</v>
      </c>
    </row>
    <row r="104" spans="1:5" ht="63.75" thickBot="1" x14ac:dyDescent="0.3">
      <c r="A104" s="24" t="s">
        <v>55</v>
      </c>
      <c r="B104" s="38" t="s">
        <v>47</v>
      </c>
      <c r="C104" s="15">
        <f>C105+C106+C107</f>
        <v>11541.8</v>
      </c>
      <c r="D104" s="15">
        <f>D105+D106+D107</f>
        <v>2925.2000000000003</v>
      </c>
      <c r="E104" s="13">
        <f t="shared" si="6"/>
        <v>0.25344400353497726</v>
      </c>
    </row>
    <row r="105" spans="1:5" ht="16.5" thickBot="1" x14ac:dyDescent="0.3">
      <c r="A105" s="26"/>
      <c r="B105" s="14" t="s">
        <v>9</v>
      </c>
      <c r="C105" s="15">
        <v>535.79999999999995</v>
      </c>
      <c r="D105" s="15">
        <v>183.4</v>
      </c>
      <c r="E105" s="13"/>
    </row>
    <row r="106" spans="1:5" ht="16.5" thickBot="1" x14ac:dyDescent="0.3">
      <c r="A106" s="26"/>
      <c r="B106" s="14" t="s">
        <v>11</v>
      </c>
      <c r="C106" s="15">
        <v>11006</v>
      </c>
      <c r="D106" s="15">
        <v>2741.8</v>
      </c>
      <c r="E106" s="13">
        <f t="shared" ref="E106:E112" si="7">D106/C106*100%</f>
        <v>0.24911866254770126</v>
      </c>
    </row>
    <row r="107" spans="1:5" ht="16.5" thickBot="1" x14ac:dyDescent="0.3">
      <c r="A107" s="26"/>
      <c r="B107" s="14" t="s">
        <v>12</v>
      </c>
      <c r="C107" s="15">
        <v>0</v>
      </c>
      <c r="D107" s="15">
        <v>0</v>
      </c>
      <c r="E107" s="13"/>
    </row>
    <row r="108" spans="1:5" ht="63.75" thickBot="1" x14ac:dyDescent="0.3">
      <c r="A108" s="32" t="s">
        <v>60</v>
      </c>
      <c r="B108" s="21" t="s">
        <v>59</v>
      </c>
      <c r="C108" s="18">
        <f>C109+C110+C111</f>
        <v>26405.300000000003</v>
      </c>
      <c r="D108" s="18">
        <f>D109+D110+D111</f>
        <v>1983.1999999999998</v>
      </c>
      <c r="E108" s="19">
        <f t="shared" si="7"/>
        <v>7.5106133995826579E-2</v>
      </c>
    </row>
    <row r="109" spans="1:5" ht="16.5" thickBot="1" x14ac:dyDescent="0.3">
      <c r="A109" s="23"/>
      <c r="B109" s="11" t="s">
        <v>9</v>
      </c>
      <c r="C109" s="18">
        <f t="shared" ref="C109:D111" si="8">C113+C117+C121+C125+C129</f>
        <v>2717.4</v>
      </c>
      <c r="D109" s="18">
        <f t="shared" si="8"/>
        <v>0</v>
      </c>
      <c r="E109" s="19">
        <f t="shared" si="7"/>
        <v>0</v>
      </c>
    </row>
    <row r="110" spans="1:5" ht="16.5" thickBot="1" x14ac:dyDescent="0.3">
      <c r="A110" s="23"/>
      <c r="B110" s="11" t="s">
        <v>11</v>
      </c>
      <c r="C110" s="18">
        <f t="shared" si="8"/>
        <v>10969.2</v>
      </c>
      <c r="D110" s="18">
        <f t="shared" si="8"/>
        <v>64.8</v>
      </c>
      <c r="E110" s="19">
        <f t="shared" si="7"/>
        <v>5.9074499507712494E-3</v>
      </c>
    </row>
    <row r="111" spans="1:5" ht="16.5" thickBot="1" x14ac:dyDescent="0.3">
      <c r="A111" s="23"/>
      <c r="B111" s="11" t="s">
        <v>12</v>
      </c>
      <c r="C111" s="18">
        <f t="shared" si="8"/>
        <v>12718.7</v>
      </c>
      <c r="D111" s="18">
        <f t="shared" si="8"/>
        <v>1918.3999999999999</v>
      </c>
      <c r="E111" s="19">
        <f t="shared" si="7"/>
        <v>0.15083302538781476</v>
      </c>
    </row>
    <row r="112" spans="1:5" ht="174" thickBot="1" x14ac:dyDescent="0.3">
      <c r="A112" s="24" t="s">
        <v>61</v>
      </c>
      <c r="B112" s="25" t="s">
        <v>58</v>
      </c>
      <c r="C112" s="15">
        <f>C113+C114+C115</f>
        <v>1000</v>
      </c>
      <c r="D112" s="15">
        <f>D113+D114+D115</f>
        <v>517.29999999999995</v>
      </c>
      <c r="E112" s="13">
        <f t="shared" si="7"/>
        <v>0.51729999999999998</v>
      </c>
    </row>
    <row r="113" spans="1:5" ht="16.5" thickBot="1" x14ac:dyDescent="0.3">
      <c r="A113" s="23"/>
      <c r="B113" s="14" t="s">
        <v>9</v>
      </c>
      <c r="C113" s="15">
        <v>0</v>
      </c>
      <c r="D113" s="15">
        <v>0</v>
      </c>
      <c r="E113" s="13"/>
    </row>
    <row r="114" spans="1:5" ht="16.5" thickBot="1" x14ac:dyDescent="0.3">
      <c r="A114" s="23"/>
      <c r="B114" s="14" t="s">
        <v>11</v>
      </c>
      <c r="C114" s="15">
        <v>0</v>
      </c>
      <c r="D114" s="15">
        <v>0</v>
      </c>
      <c r="E114" s="13"/>
    </row>
    <row r="115" spans="1:5" ht="16.5" thickBot="1" x14ac:dyDescent="0.3">
      <c r="A115" s="23"/>
      <c r="B115" s="14" t="s">
        <v>12</v>
      </c>
      <c r="C115" s="15">
        <v>1000</v>
      </c>
      <c r="D115" s="15">
        <v>517.29999999999995</v>
      </c>
      <c r="E115" s="13">
        <f>D115/C115*100%</f>
        <v>0.51729999999999998</v>
      </c>
    </row>
    <row r="116" spans="1:5" ht="48" thickBot="1" x14ac:dyDescent="0.3">
      <c r="A116" s="24" t="s">
        <v>62</v>
      </c>
      <c r="B116" s="28" t="s">
        <v>57</v>
      </c>
      <c r="C116" s="15">
        <f>C117+C118+C119</f>
        <v>6654.7</v>
      </c>
      <c r="D116" s="15">
        <f>D117+D118+D119</f>
        <v>939.3</v>
      </c>
      <c r="E116" s="13">
        <f>D116/C116*100%</f>
        <v>0.14114836130854885</v>
      </c>
    </row>
    <row r="117" spans="1:5" ht="16.5" thickBot="1" x14ac:dyDescent="0.3">
      <c r="A117" s="29"/>
      <c r="B117" s="14" t="s">
        <v>9</v>
      </c>
      <c r="C117" s="15">
        <v>0</v>
      </c>
      <c r="D117" s="15">
        <v>0</v>
      </c>
      <c r="E117" s="13"/>
    </row>
    <row r="118" spans="1:5" ht="16.5" thickBot="1" x14ac:dyDescent="0.3">
      <c r="A118" s="29"/>
      <c r="B118" s="14" t="s">
        <v>11</v>
      </c>
      <c r="C118" s="15">
        <v>0</v>
      </c>
      <c r="D118" s="15">
        <v>0</v>
      </c>
      <c r="E118" s="13"/>
    </row>
    <row r="119" spans="1:5" ht="16.5" thickBot="1" x14ac:dyDescent="0.3">
      <c r="A119" s="29"/>
      <c r="B119" s="14" t="s">
        <v>12</v>
      </c>
      <c r="C119" s="15">
        <v>6654.7</v>
      </c>
      <c r="D119" s="15">
        <v>939.3</v>
      </c>
      <c r="E119" s="13">
        <f>D119/C119*100%</f>
        <v>0.14114836130854885</v>
      </c>
    </row>
    <row r="120" spans="1:5" ht="111" thickBot="1" x14ac:dyDescent="0.3">
      <c r="A120" s="24" t="s">
        <v>63</v>
      </c>
      <c r="B120" s="28" t="s">
        <v>120</v>
      </c>
      <c r="C120" s="15">
        <f>C121+C122+C123</f>
        <v>2000</v>
      </c>
      <c r="D120" s="15">
        <f>D121+D122+D123</f>
        <v>283.2</v>
      </c>
      <c r="E120" s="13">
        <f>D120/C120*100%</f>
        <v>0.1416</v>
      </c>
    </row>
    <row r="121" spans="1:5" ht="16.5" thickBot="1" x14ac:dyDescent="0.3">
      <c r="A121" s="26"/>
      <c r="B121" s="14" t="s">
        <v>9</v>
      </c>
      <c r="C121" s="15">
        <v>0</v>
      </c>
      <c r="D121" s="15">
        <v>0</v>
      </c>
      <c r="E121" s="13"/>
    </row>
    <row r="122" spans="1:5" ht="16.5" thickBot="1" x14ac:dyDescent="0.3">
      <c r="A122" s="26"/>
      <c r="B122" s="14" t="s">
        <v>11</v>
      </c>
      <c r="C122" s="15">
        <v>0</v>
      </c>
      <c r="D122" s="15">
        <v>0</v>
      </c>
      <c r="E122" s="13"/>
    </row>
    <row r="123" spans="1:5" ht="16.5" thickBot="1" x14ac:dyDescent="0.3">
      <c r="A123" s="26"/>
      <c r="B123" s="14" t="s">
        <v>12</v>
      </c>
      <c r="C123" s="15">
        <v>2000</v>
      </c>
      <c r="D123" s="15">
        <v>283.2</v>
      </c>
      <c r="E123" s="13">
        <f>D123/C123*100%</f>
        <v>0.1416</v>
      </c>
    </row>
    <row r="124" spans="1:5" ht="126.75" thickBot="1" x14ac:dyDescent="0.3">
      <c r="A124" s="24" t="s">
        <v>65</v>
      </c>
      <c r="B124" s="28" t="s">
        <v>121</v>
      </c>
      <c r="C124" s="15">
        <f>C125+C126+C127</f>
        <v>750</v>
      </c>
      <c r="D124" s="15">
        <f>D125+D126+D127</f>
        <v>178.6</v>
      </c>
      <c r="E124" s="13">
        <f>D124/C124*100%</f>
        <v>0.23813333333333334</v>
      </c>
    </row>
    <row r="125" spans="1:5" ht="16.5" thickBot="1" x14ac:dyDescent="0.3">
      <c r="A125" s="26"/>
      <c r="B125" s="14" t="s">
        <v>9</v>
      </c>
      <c r="C125" s="15">
        <v>0</v>
      </c>
      <c r="D125" s="15">
        <v>0</v>
      </c>
      <c r="E125" s="13"/>
    </row>
    <row r="126" spans="1:5" ht="16.5" thickBot="1" x14ac:dyDescent="0.3">
      <c r="A126" s="26"/>
      <c r="B126" s="14" t="s">
        <v>11</v>
      </c>
      <c r="C126" s="15">
        <v>0</v>
      </c>
      <c r="D126" s="15">
        <v>0</v>
      </c>
      <c r="E126" s="13"/>
    </row>
    <row r="127" spans="1:5" ht="16.5" thickBot="1" x14ac:dyDescent="0.3">
      <c r="A127" s="26"/>
      <c r="B127" s="14" t="s">
        <v>12</v>
      </c>
      <c r="C127" s="15">
        <v>750</v>
      </c>
      <c r="D127" s="15">
        <v>178.6</v>
      </c>
      <c r="E127" s="13">
        <f t="shared" ref="E127:E132" si="9">D127/C127*100%</f>
        <v>0.23813333333333334</v>
      </c>
    </row>
    <row r="128" spans="1:5" ht="79.5" thickBot="1" x14ac:dyDescent="0.3">
      <c r="A128" s="24" t="s">
        <v>64</v>
      </c>
      <c r="B128" s="28" t="s">
        <v>56</v>
      </c>
      <c r="C128" s="15">
        <f>C129+C130+C131</f>
        <v>16000.6</v>
      </c>
      <c r="D128" s="15">
        <f>SUM(D129:D131)</f>
        <v>64.8</v>
      </c>
      <c r="E128" s="13">
        <f t="shared" si="9"/>
        <v>4.0498481306950988E-3</v>
      </c>
    </row>
    <row r="129" spans="1:5" ht="16.5" thickBot="1" x14ac:dyDescent="0.3">
      <c r="A129" s="23"/>
      <c r="B129" s="14" t="s">
        <v>9</v>
      </c>
      <c r="C129" s="15">
        <v>2717.4</v>
      </c>
      <c r="D129" s="15">
        <v>0</v>
      </c>
      <c r="E129" s="13">
        <f t="shared" si="9"/>
        <v>0</v>
      </c>
    </row>
    <row r="130" spans="1:5" ht="16.5" thickBot="1" x14ac:dyDescent="0.3">
      <c r="A130" s="23"/>
      <c r="B130" s="14" t="s">
        <v>11</v>
      </c>
      <c r="C130" s="15">
        <v>10969.2</v>
      </c>
      <c r="D130" s="15">
        <v>64.8</v>
      </c>
      <c r="E130" s="13">
        <f t="shared" si="9"/>
        <v>5.9074499507712494E-3</v>
      </c>
    </row>
    <row r="131" spans="1:5" ht="16.5" thickBot="1" x14ac:dyDescent="0.3">
      <c r="A131" s="23"/>
      <c r="B131" s="14" t="s">
        <v>12</v>
      </c>
      <c r="C131" s="15">
        <v>2314</v>
      </c>
      <c r="D131" s="15">
        <v>0</v>
      </c>
      <c r="E131" s="13">
        <f t="shared" si="9"/>
        <v>0</v>
      </c>
    </row>
    <row r="132" spans="1:5" ht="79.5" thickBot="1" x14ac:dyDescent="0.3">
      <c r="A132" s="16" t="s">
        <v>67</v>
      </c>
      <c r="B132" s="21" t="s">
        <v>66</v>
      </c>
      <c r="C132" s="18">
        <f>C133+C134+C135</f>
        <v>1600</v>
      </c>
      <c r="D132" s="18">
        <f>D133+D134+D135</f>
        <v>9.4</v>
      </c>
      <c r="E132" s="19">
        <f t="shared" si="9"/>
        <v>5.875E-3</v>
      </c>
    </row>
    <row r="133" spans="1:5" ht="16.5" thickBot="1" x14ac:dyDescent="0.3">
      <c r="A133" s="16"/>
      <c r="B133" s="11" t="s">
        <v>9</v>
      </c>
      <c r="C133" s="18">
        <v>0</v>
      </c>
      <c r="D133" s="18">
        <v>0</v>
      </c>
      <c r="E133" s="19"/>
    </row>
    <row r="134" spans="1:5" ht="16.5" thickBot="1" x14ac:dyDescent="0.3">
      <c r="A134" s="16"/>
      <c r="B134" s="11" t="s">
        <v>11</v>
      </c>
      <c r="C134" s="18">
        <v>0</v>
      </c>
      <c r="D134" s="18">
        <v>0</v>
      </c>
      <c r="E134" s="19"/>
    </row>
    <row r="135" spans="1:5" ht="16.5" thickBot="1" x14ac:dyDescent="0.3">
      <c r="A135" s="16"/>
      <c r="B135" s="11" t="s">
        <v>12</v>
      </c>
      <c r="C135" s="18">
        <v>1600</v>
      </c>
      <c r="D135" s="18">
        <v>9.4</v>
      </c>
      <c r="E135" s="19">
        <f>D135/C135*100%</f>
        <v>5.875E-3</v>
      </c>
    </row>
    <row r="136" spans="1:5" ht="48" thickBot="1" x14ac:dyDescent="0.3">
      <c r="A136" s="16" t="s">
        <v>75</v>
      </c>
      <c r="B136" s="21" t="s">
        <v>68</v>
      </c>
      <c r="C136" s="18">
        <f>C137+C138+C139</f>
        <v>20416.099999999999</v>
      </c>
      <c r="D136" s="18">
        <f>D137+D138+D139</f>
        <v>4075.2</v>
      </c>
      <c r="E136" s="19">
        <f>D136/C136*100%</f>
        <v>0.19960717277050954</v>
      </c>
    </row>
    <row r="137" spans="1:5" ht="16.5" thickBot="1" x14ac:dyDescent="0.3">
      <c r="A137" s="16"/>
      <c r="B137" s="11" t="s">
        <v>9</v>
      </c>
      <c r="C137" s="18">
        <v>0</v>
      </c>
      <c r="D137" s="18">
        <v>0</v>
      </c>
      <c r="E137" s="19"/>
    </row>
    <row r="138" spans="1:5" ht="16.5" thickBot="1" x14ac:dyDescent="0.3">
      <c r="A138" s="16"/>
      <c r="B138" s="11" t="s">
        <v>11</v>
      </c>
      <c r="C138" s="18">
        <v>0</v>
      </c>
      <c r="D138" s="18">
        <v>0</v>
      </c>
      <c r="E138" s="19"/>
    </row>
    <row r="139" spans="1:5" ht="16.5" thickBot="1" x14ac:dyDescent="0.3">
      <c r="A139" s="16"/>
      <c r="B139" s="11" t="s">
        <v>12</v>
      </c>
      <c r="C139" s="18">
        <f>C143+C147+C151</f>
        <v>20416.099999999999</v>
      </c>
      <c r="D139" s="18">
        <f>D143+D147+D151</f>
        <v>4075.2</v>
      </c>
      <c r="E139" s="19">
        <f>D139/C139*100%</f>
        <v>0.19960717277050954</v>
      </c>
    </row>
    <row r="140" spans="1:5" ht="63.75" thickBot="1" x14ac:dyDescent="0.3">
      <c r="A140" s="31" t="s">
        <v>76</v>
      </c>
      <c r="B140" s="30" t="s">
        <v>69</v>
      </c>
      <c r="C140" s="15">
        <f>C141+C142+C143</f>
        <v>9516.1</v>
      </c>
      <c r="D140" s="15">
        <f>D141+D142+D143</f>
        <v>1787.1</v>
      </c>
      <c r="E140" s="13">
        <f t="shared" ref="E140:E151" si="10">D140/C140*100%</f>
        <v>0.18779752209413519</v>
      </c>
    </row>
    <row r="141" spans="1:5" ht="16.5" thickBot="1" x14ac:dyDescent="0.3">
      <c r="A141" s="31"/>
      <c r="B141" s="30" t="s">
        <v>9</v>
      </c>
      <c r="C141" s="15">
        <v>0</v>
      </c>
      <c r="D141" s="15">
        <v>0</v>
      </c>
      <c r="E141" s="13"/>
    </row>
    <row r="142" spans="1:5" ht="16.5" thickBot="1" x14ac:dyDescent="0.3">
      <c r="A142" s="31"/>
      <c r="B142" s="30" t="s">
        <v>11</v>
      </c>
      <c r="C142" s="15">
        <v>0</v>
      </c>
      <c r="D142" s="15">
        <v>0</v>
      </c>
      <c r="E142" s="13"/>
    </row>
    <row r="143" spans="1:5" ht="16.5" thickBot="1" x14ac:dyDescent="0.3">
      <c r="A143" s="31"/>
      <c r="B143" s="30" t="s">
        <v>12</v>
      </c>
      <c r="C143" s="15">
        <v>9516.1</v>
      </c>
      <c r="D143" s="15">
        <v>1787.1</v>
      </c>
      <c r="E143" s="13">
        <f t="shared" si="10"/>
        <v>0.18779752209413519</v>
      </c>
    </row>
    <row r="144" spans="1:5" ht="48" thickBot="1" x14ac:dyDescent="0.3">
      <c r="A144" s="31" t="s">
        <v>77</v>
      </c>
      <c r="B144" s="30" t="s">
        <v>73</v>
      </c>
      <c r="C144" s="15">
        <f>C145+C146+C147</f>
        <v>500</v>
      </c>
      <c r="D144" s="15">
        <f>D145+D146+D147</f>
        <v>0</v>
      </c>
      <c r="E144" s="13">
        <f t="shared" si="10"/>
        <v>0</v>
      </c>
    </row>
    <row r="145" spans="1:5" ht="16.5" thickBot="1" x14ac:dyDescent="0.3">
      <c r="A145" s="31"/>
      <c r="B145" s="30" t="s">
        <v>9</v>
      </c>
      <c r="C145" s="15">
        <v>0</v>
      </c>
      <c r="D145" s="15">
        <v>0</v>
      </c>
      <c r="E145" s="13"/>
    </row>
    <row r="146" spans="1:5" ht="16.5" thickBot="1" x14ac:dyDescent="0.3">
      <c r="A146" s="31"/>
      <c r="B146" s="30" t="s">
        <v>11</v>
      </c>
      <c r="C146" s="15">
        <v>0</v>
      </c>
      <c r="D146" s="15">
        <v>0</v>
      </c>
      <c r="E146" s="13"/>
    </row>
    <row r="147" spans="1:5" ht="16.5" thickBot="1" x14ac:dyDescent="0.3">
      <c r="A147" s="31"/>
      <c r="B147" s="30" t="s">
        <v>12</v>
      </c>
      <c r="C147" s="15">
        <v>500</v>
      </c>
      <c r="D147" s="15">
        <v>0</v>
      </c>
      <c r="E147" s="13">
        <f t="shared" si="10"/>
        <v>0</v>
      </c>
    </row>
    <row r="148" spans="1:5" ht="48" thickBot="1" x14ac:dyDescent="0.3">
      <c r="A148" s="31" t="s">
        <v>78</v>
      </c>
      <c r="B148" s="46" t="s">
        <v>74</v>
      </c>
      <c r="C148" s="15">
        <f>C149+C150+C151</f>
        <v>10400</v>
      </c>
      <c r="D148" s="15">
        <f>D149+D150+D151</f>
        <v>2288.1</v>
      </c>
      <c r="E148" s="13">
        <f t="shared" si="10"/>
        <v>0.22000961538461539</v>
      </c>
    </row>
    <row r="149" spans="1:5" ht="16.5" thickBot="1" x14ac:dyDescent="0.3">
      <c r="A149" s="31"/>
      <c r="B149" s="30" t="s">
        <v>9</v>
      </c>
      <c r="C149" s="15">
        <v>0</v>
      </c>
      <c r="D149" s="15">
        <v>0</v>
      </c>
      <c r="E149" s="13"/>
    </row>
    <row r="150" spans="1:5" ht="16.5" thickBot="1" x14ac:dyDescent="0.3">
      <c r="A150" s="31"/>
      <c r="B150" s="30" t="s">
        <v>11</v>
      </c>
      <c r="C150" s="15">
        <v>0</v>
      </c>
      <c r="D150" s="15">
        <v>0</v>
      </c>
      <c r="E150" s="13"/>
    </row>
    <row r="151" spans="1:5" ht="16.5" thickBot="1" x14ac:dyDescent="0.3">
      <c r="A151" s="31"/>
      <c r="B151" s="30" t="s">
        <v>12</v>
      </c>
      <c r="C151" s="15">
        <v>10400</v>
      </c>
      <c r="D151" s="15">
        <v>2288.1</v>
      </c>
      <c r="E151" s="13">
        <f t="shared" si="10"/>
        <v>0.22000961538461539</v>
      </c>
    </row>
    <row r="152" spans="1:5" ht="79.5" thickBot="1" x14ac:dyDescent="0.3">
      <c r="A152" s="16" t="s">
        <v>122</v>
      </c>
      <c r="B152" s="21" t="s">
        <v>79</v>
      </c>
      <c r="C152" s="18">
        <f>C153+C154+C155</f>
        <v>500</v>
      </c>
      <c r="D152" s="18">
        <f>D153+D154+D155</f>
        <v>0</v>
      </c>
      <c r="E152" s="19">
        <f>D152/C152*100%</f>
        <v>0</v>
      </c>
    </row>
    <row r="153" spans="1:5" ht="16.5" thickBot="1" x14ac:dyDescent="0.3">
      <c r="A153" s="20"/>
      <c r="B153" s="11" t="s">
        <v>9</v>
      </c>
      <c r="C153" s="18">
        <v>0</v>
      </c>
      <c r="D153" s="18">
        <v>0</v>
      </c>
      <c r="E153" s="19"/>
    </row>
    <row r="154" spans="1:5" ht="16.5" thickBot="1" x14ac:dyDescent="0.3">
      <c r="A154" s="20"/>
      <c r="B154" s="11" t="s">
        <v>11</v>
      </c>
      <c r="C154" s="18">
        <v>0</v>
      </c>
      <c r="D154" s="18">
        <v>0</v>
      </c>
      <c r="E154" s="19"/>
    </row>
    <row r="155" spans="1:5" ht="16.5" thickBot="1" x14ac:dyDescent="0.3">
      <c r="A155" s="20"/>
      <c r="B155" s="11" t="s">
        <v>12</v>
      </c>
      <c r="C155" s="18">
        <v>500</v>
      </c>
      <c r="D155" s="18">
        <v>0</v>
      </c>
      <c r="E155" s="19">
        <f>D155/C155*100%</f>
        <v>0</v>
      </c>
    </row>
    <row r="156" spans="1:5" ht="63.75" thickBot="1" x14ac:dyDescent="0.3">
      <c r="A156" s="16" t="s">
        <v>124</v>
      </c>
      <c r="B156" s="21" t="s">
        <v>80</v>
      </c>
      <c r="C156" s="18">
        <f>C160+C164+C168+C172</f>
        <v>7049.5</v>
      </c>
      <c r="D156" s="18">
        <f>D160+D164+D168+D172</f>
        <v>1694.7</v>
      </c>
      <c r="E156" s="19">
        <f>D156/C156*100%</f>
        <v>0.24040002837080646</v>
      </c>
    </row>
    <row r="157" spans="1:5" ht="16.5" thickBot="1" x14ac:dyDescent="0.3">
      <c r="A157" s="16"/>
      <c r="B157" s="11" t="s">
        <v>9</v>
      </c>
      <c r="C157" s="18">
        <v>0</v>
      </c>
      <c r="D157" s="18">
        <v>0</v>
      </c>
      <c r="E157" s="19"/>
    </row>
    <row r="158" spans="1:5" ht="16.5" thickBot="1" x14ac:dyDescent="0.3">
      <c r="A158" s="16"/>
      <c r="B158" s="11" t="s">
        <v>11</v>
      </c>
      <c r="C158" s="18">
        <f>C162+C166+C170+C174</f>
        <v>97.5</v>
      </c>
      <c r="D158" s="18">
        <f>D162+D166+D170</f>
        <v>7.9</v>
      </c>
      <c r="E158" s="19">
        <f>D158/C158*100%</f>
        <v>8.1025641025641026E-2</v>
      </c>
    </row>
    <row r="159" spans="1:5" ht="16.5" thickBot="1" x14ac:dyDescent="0.3">
      <c r="A159" s="16"/>
      <c r="B159" s="11" t="s">
        <v>12</v>
      </c>
      <c r="C159" s="18">
        <f>C163+C167+C171</f>
        <v>6952</v>
      </c>
      <c r="D159" s="18">
        <f>D163+D167+D171</f>
        <v>1686.8</v>
      </c>
      <c r="E159" s="19">
        <f>D159/C159*100%</f>
        <v>0.24263521288837744</v>
      </c>
    </row>
    <row r="160" spans="1:5" ht="63.75" thickBot="1" x14ac:dyDescent="0.3">
      <c r="A160" s="31" t="s">
        <v>70</v>
      </c>
      <c r="B160" s="30" t="s">
        <v>81</v>
      </c>
      <c r="C160" s="15">
        <f>C161+C162+C163</f>
        <v>185</v>
      </c>
      <c r="D160" s="15">
        <f>D161+D162+D163</f>
        <v>0</v>
      </c>
      <c r="E160" s="13">
        <f t="shared" ref="E160:E179" si="11">D160/C160*100%</f>
        <v>0</v>
      </c>
    </row>
    <row r="161" spans="1:5" ht="16.5" thickBot="1" x14ac:dyDescent="0.3">
      <c r="A161" s="31"/>
      <c r="B161" s="14" t="s">
        <v>9</v>
      </c>
      <c r="C161" s="15">
        <v>0</v>
      </c>
      <c r="D161" s="15">
        <v>0</v>
      </c>
      <c r="E161" s="13"/>
    </row>
    <row r="162" spans="1:5" ht="16.5" thickBot="1" x14ac:dyDescent="0.3">
      <c r="A162" s="31"/>
      <c r="B162" s="14" t="s">
        <v>11</v>
      </c>
      <c r="C162" s="15">
        <v>0</v>
      </c>
      <c r="D162" s="15">
        <v>0</v>
      </c>
      <c r="E162" s="13"/>
    </row>
    <row r="163" spans="1:5" ht="16.5" thickBot="1" x14ac:dyDescent="0.3">
      <c r="A163" s="31"/>
      <c r="B163" s="14" t="s">
        <v>12</v>
      </c>
      <c r="C163" s="15">
        <v>185</v>
      </c>
      <c r="D163" s="15">
        <v>0</v>
      </c>
      <c r="E163" s="13">
        <f t="shared" si="11"/>
        <v>0</v>
      </c>
    </row>
    <row r="164" spans="1:5" ht="95.25" thickBot="1" x14ac:dyDescent="0.3">
      <c r="A164" s="31" t="s">
        <v>71</v>
      </c>
      <c r="B164" s="30" t="s">
        <v>82</v>
      </c>
      <c r="C164" s="15">
        <f>C165+C166+C167</f>
        <v>6747</v>
      </c>
      <c r="D164" s="15">
        <f>D165+D166+D167</f>
        <v>1686.8</v>
      </c>
      <c r="E164" s="13">
        <f t="shared" si="11"/>
        <v>0.25000741070105231</v>
      </c>
    </row>
    <row r="165" spans="1:5" ht="16.5" thickBot="1" x14ac:dyDescent="0.3">
      <c r="A165" s="31"/>
      <c r="B165" s="14" t="s">
        <v>9</v>
      </c>
      <c r="C165" s="15">
        <v>0</v>
      </c>
      <c r="D165" s="15">
        <v>0</v>
      </c>
      <c r="E165" s="13"/>
    </row>
    <row r="166" spans="1:5" ht="16.5" thickBot="1" x14ac:dyDescent="0.3">
      <c r="A166" s="31"/>
      <c r="B166" s="14" t="s">
        <v>11</v>
      </c>
      <c r="C166" s="15">
        <v>0</v>
      </c>
      <c r="D166" s="15">
        <v>0</v>
      </c>
      <c r="E166" s="13"/>
    </row>
    <row r="167" spans="1:5" ht="16.5" thickBot="1" x14ac:dyDescent="0.3">
      <c r="A167" s="31"/>
      <c r="B167" s="14" t="s">
        <v>12</v>
      </c>
      <c r="C167" s="15">
        <v>6747</v>
      </c>
      <c r="D167" s="15">
        <v>1686.8</v>
      </c>
      <c r="E167" s="13">
        <f t="shared" si="11"/>
        <v>0.25000741070105231</v>
      </c>
    </row>
    <row r="168" spans="1:5" ht="48" thickBot="1" x14ac:dyDescent="0.3">
      <c r="A168" s="31" t="s">
        <v>72</v>
      </c>
      <c r="B168" s="25" t="s">
        <v>83</v>
      </c>
      <c r="C168" s="15">
        <f>C169+C170+C171</f>
        <v>54.5</v>
      </c>
      <c r="D168" s="15">
        <f>D169+D170+D171</f>
        <v>7.9</v>
      </c>
      <c r="E168" s="13">
        <f t="shared" si="11"/>
        <v>0.14495412844036698</v>
      </c>
    </row>
    <row r="169" spans="1:5" ht="16.5" thickBot="1" x14ac:dyDescent="0.3">
      <c r="A169" s="31"/>
      <c r="B169" s="14" t="s">
        <v>9</v>
      </c>
      <c r="C169" s="15">
        <v>0</v>
      </c>
      <c r="D169" s="15">
        <v>0</v>
      </c>
      <c r="E169" s="13"/>
    </row>
    <row r="170" spans="1:5" ht="16.5" thickBot="1" x14ac:dyDescent="0.3">
      <c r="A170" s="31"/>
      <c r="B170" s="14" t="s">
        <v>11</v>
      </c>
      <c r="C170" s="15">
        <v>34.5</v>
      </c>
      <c r="D170" s="15">
        <v>7.9</v>
      </c>
      <c r="E170" s="13">
        <f t="shared" si="11"/>
        <v>0.22898550724637681</v>
      </c>
    </row>
    <row r="171" spans="1:5" ht="16.5" thickBot="1" x14ac:dyDescent="0.3">
      <c r="A171" s="31"/>
      <c r="B171" s="14" t="s">
        <v>12</v>
      </c>
      <c r="C171" s="15">
        <v>20</v>
      </c>
      <c r="D171" s="15">
        <v>0</v>
      </c>
      <c r="E171" s="13">
        <f t="shared" si="11"/>
        <v>0</v>
      </c>
    </row>
    <row r="172" spans="1:5" ht="39" customHeight="1" thickBot="1" x14ac:dyDescent="0.3">
      <c r="A172" s="31" t="s">
        <v>114</v>
      </c>
      <c r="B172" s="25" t="s">
        <v>123</v>
      </c>
      <c r="C172" s="15">
        <v>63</v>
      </c>
      <c r="D172" s="15">
        <v>0</v>
      </c>
      <c r="E172" s="13">
        <f t="shared" si="11"/>
        <v>0</v>
      </c>
    </row>
    <row r="173" spans="1:5" ht="16.5" thickBot="1" x14ac:dyDescent="0.3">
      <c r="A173" s="31"/>
      <c r="B173" s="14" t="s">
        <v>9</v>
      </c>
      <c r="C173" s="15">
        <v>0</v>
      </c>
      <c r="D173" s="15">
        <v>0</v>
      </c>
      <c r="E173" s="13"/>
    </row>
    <row r="174" spans="1:5" ht="16.5" thickBot="1" x14ac:dyDescent="0.3">
      <c r="A174" s="31"/>
      <c r="B174" s="14" t="s">
        <v>11</v>
      </c>
      <c r="C174" s="15">
        <v>63</v>
      </c>
      <c r="D174" s="15">
        <v>0</v>
      </c>
      <c r="E174" s="13">
        <f t="shared" si="11"/>
        <v>0</v>
      </c>
    </row>
    <row r="175" spans="1:5" ht="16.5" thickBot="1" x14ac:dyDescent="0.3">
      <c r="A175" s="31"/>
      <c r="B175" s="14" t="s">
        <v>12</v>
      </c>
      <c r="C175" s="15">
        <v>0</v>
      </c>
      <c r="D175" s="15">
        <v>0</v>
      </c>
      <c r="E175" s="13"/>
    </row>
    <row r="176" spans="1:5" ht="63.75" thickBot="1" x14ac:dyDescent="0.3">
      <c r="A176" s="32" t="s">
        <v>125</v>
      </c>
      <c r="B176" s="17" t="s">
        <v>113</v>
      </c>
      <c r="C176" s="18">
        <f>C179</f>
        <v>81</v>
      </c>
      <c r="D176" s="18">
        <f>D179</f>
        <v>0</v>
      </c>
      <c r="E176" s="19">
        <f t="shared" si="11"/>
        <v>0</v>
      </c>
    </row>
    <row r="177" spans="1:5" ht="16.5" thickBot="1" x14ac:dyDescent="0.3">
      <c r="A177" s="32"/>
      <c r="B177" s="11" t="s">
        <v>9</v>
      </c>
      <c r="C177" s="18">
        <v>0</v>
      </c>
      <c r="D177" s="18">
        <v>0</v>
      </c>
      <c r="E177" s="19"/>
    </row>
    <row r="178" spans="1:5" ht="16.5" thickBot="1" x14ac:dyDescent="0.3">
      <c r="A178" s="32"/>
      <c r="B178" s="11" t="s">
        <v>11</v>
      </c>
      <c r="C178" s="18">
        <v>0</v>
      </c>
      <c r="D178" s="18">
        <v>0</v>
      </c>
      <c r="E178" s="19"/>
    </row>
    <row r="179" spans="1:5" ht="28.5" customHeight="1" thickBot="1" x14ac:dyDescent="0.3">
      <c r="A179" s="32"/>
      <c r="B179" s="11" t="s">
        <v>12</v>
      </c>
      <c r="C179" s="18">
        <v>81</v>
      </c>
      <c r="D179" s="18">
        <v>0</v>
      </c>
      <c r="E179" s="19">
        <f t="shared" si="11"/>
        <v>0</v>
      </c>
    </row>
    <row r="180" spans="1:5" ht="63.75" thickBot="1" x14ac:dyDescent="0.3">
      <c r="A180" s="22" t="s">
        <v>126</v>
      </c>
      <c r="B180" s="21" t="s">
        <v>84</v>
      </c>
      <c r="C180" s="18">
        <f>C181+C182+C183</f>
        <v>2316.6999999999998</v>
      </c>
      <c r="D180" s="18">
        <f>D181+D182+D183</f>
        <v>202.7</v>
      </c>
      <c r="E180" s="19">
        <f>D180/C180*100%</f>
        <v>8.7495143954763238E-2</v>
      </c>
    </row>
    <row r="181" spans="1:5" ht="16.5" thickBot="1" x14ac:dyDescent="0.3">
      <c r="A181" s="23"/>
      <c r="B181" s="11" t="s">
        <v>9</v>
      </c>
      <c r="C181" s="18">
        <v>0</v>
      </c>
      <c r="D181" s="18">
        <v>0</v>
      </c>
      <c r="E181" s="19" t="e">
        <f t="shared" ref="E181:E187" si="12">D181/C181*100%</f>
        <v>#DIV/0!</v>
      </c>
    </row>
    <row r="182" spans="1:5" ht="16.5" thickBot="1" x14ac:dyDescent="0.3">
      <c r="A182" s="23"/>
      <c r="B182" s="11" t="s">
        <v>11</v>
      </c>
      <c r="C182" s="18">
        <v>762.7</v>
      </c>
      <c r="D182" s="18">
        <v>190.7</v>
      </c>
      <c r="E182" s="19">
        <f t="shared" si="12"/>
        <v>0.25003277828766224</v>
      </c>
    </row>
    <row r="183" spans="1:5" ht="16.5" thickBot="1" x14ac:dyDescent="0.3">
      <c r="A183" s="23"/>
      <c r="B183" s="11" t="s">
        <v>12</v>
      </c>
      <c r="C183" s="18">
        <v>1554</v>
      </c>
      <c r="D183" s="18">
        <v>12</v>
      </c>
      <c r="E183" s="19">
        <f t="shared" si="12"/>
        <v>7.7220077220077222E-3</v>
      </c>
    </row>
    <row r="184" spans="1:5" ht="63.75" thickBot="1" x14ac:dyDescent="0.3">
      <c r="A184" s="22" t="s">
        <v>127</v>
      </c>
      <c r="B184" s="21" t="s">
        <v>85</v>
      </c>
      <c r="C184" s="18">
        <f>C185+C186+C187</f>
        <v>26352.2</v>
      </c>
      <c r="D184" s="18">
        <f>D185+D186+D187</f>
        <v>3671.1</v>
      </c>
      <c r="E184" s="19">
        <f t="shared" si="12"/>
        <v>0.13930905199565879</v>
      </c>
    </row>
    <row r="185" spans="1:5" ht="16.5" thickBot="1" x14ac:dyDescent="0.3">
      <c r="A185" s="23"/>
      <c r="B185" s="11" t="s">
        <v>10</v>
      </c>
      <c r="C185" s="18">
        <v>0</v>
      </c>
      <c r="D185" s="18">
        <v>0</v>
      </c>
      <c r="E185" s="19"/>
    </row>
    <row r="186" spans="1:5" ht="16.5" thickBot="1" x14ac:dyDescent="0.3">
      <c r="A186" s="23"/>
      <c r="B186" s="11" t="s">
        <v>11</v>
      </c>
      <c r="C186" s="18">
        <v>18137</v>
      </c>
      <c r="D186" s="18">
        <v>192</v>
      </c>
      <c r="E186" s="19"/>
    </row>
    <row r="187" spans="1:5" ht="16.5" thickBot="1" x14ac:dyDescent="0.3">
      <c r="A187" s="23"/>
      <c r="B187" s="11" t="s">
        <v>12</v>
      </c>
      <c r="C187" s="18">
        <v>8215.2000000000007</v>
      </c>
      <c r="D187" s="18">
        <v>3479.1</v>
      </c>
      <c r="E187" s="19">
        <f t="shared" si="12"/>
        <v>0.42349547180835517</v>
      </c>
    </row>
    <row r="188" spans="1:5" ht="79.5" thickBot="1" x14ac:dyDescent="0.3">
      <c r="A188" s="41" t="s">
        <v>87</v>
      </c>
      <c r="B188" s="42" t="s">
        <v>86</v>
      </c>
      <c r="C188" s="45">
        <f>C189+C190+C191</f>
        <v>0</v>
      </c>
      <c r="D188" s="45">
        <f>D189+D190+D191</f>
        <v>0</v>
      </c>
      <c r="E188" s="35">
        <v>0</v>
      </c>
    </row>
    <row r="189" spans="1:5" ht="16.5" thickBot="1" x14ac:dyDescent="0.3">
      <c r="A189" s="43"/>
      <c r="B189" s="11" t="s">
        <v>9</v>
      </c>
      <c r="C189" s="45">
        <v>0</v>
      </c>
      <c r="D189" s="45">
        <v>0</v>
      </c>
      <c r="E189" s="35"/>
    </row>
    <row r="190" spans="1:5" ht="16.5" thickBot="1" x14ac:dyDescent="0.3">
      <c r="A190" s="43"/>
      <c r="B190" s="33" t="s">
        <v>11</v>
      </c>
      <c r="C190" s="45">
        <v>0</v>
      </c>
      <c r="D190" s="45">
        <v>0</v>
      </c>
      <c r="E190" s="35"/>
    </row>
    <row r="191" spans="1:5" ht="16.5" thickBot="1" x14ac:dyDescent="0.3">
      <c r="A191" s="43"/>
      <c r="B191" s="11" t="s">
        <v>12</v>
      </c>
      <c r="C191" s="45">
        <v>0</v>
      </c>
      <c r="D191" s="45">
        <v>0</v>
      </c>
      <c r="E191" s="19">
        <v>0</v>
      </c>
    </row>
    <row r="192" spans="1:5" ht="63.75" thickBot="1" x14ac:dyDescent="0.3">
      <c r="A192" s="16" t="s">
        <v>128</v>
      </c>
      <c r="B192" s="40" t="s">
        <v>90</v>
      </c>
      <c r="C192" s="18">
        <f t="shared" ref="C192:D195" si="13">C196+C200</f>
        <v>22725.7</v>
      </c>
      <c r="D192" s="18">
        <f t="shared" si="13"/>
        <v>0</v>
      </c>
      <c r="E192" s="19">
        <v>0</v>
      </c>
    </row>
    <row r="193" spans="1:5" ht="16.5" thickBot="1" x14ac:dyDescent="0.3">
      <c r="A193" s="39"/>
      <c r="B193" s="11" t="s">
        <v>9</v>
      </c>
      <c r="C193" s="18">
        <f t="shared" si="13"/>
        <v>0</v>
      </c>
      <c r="D193" s="18">
        <f t="shared" si="13"/>
        <v>0</v>
      </c>
      <c r="E193" s="19">
        <v>0</v>
      </c>
    </row>
    <row r="194" spans="1:5" ht="16.5" thickBot="1" x14ac:dyDescent="0.3">
      <c r="A194" s="39"/>
      <c r="B194" s="11" t="s">
        <v>11</v>
      </c>
      <c r="C194" s="18">
        <f t="shared" si="13"/>
        <v>20900</v>
      </c>
      <c r="D194" s="18">
        <f t="shared" si="13"/>
        <v>0</v>
      </c>
      <c r="E194" s="19">
        <v>0</v>
      </c>
    </row>
    <row r="195" spans="1:5" ht="16.5" thickBot="1" x14ac:dyDescent="0.3">
      <c r="A195" s="39"/>
      <c r="B195" s="11" t="s">
        <v>12</v>
      </c>
      <c r="C195" s="18">
        <f t="shared" si="13"/>
        <v>1825.7</v>
      </c>
      <c r="D195" s="18">
        <f t="shared" si="13"/>
        <v>0</v>
      </c>
      <c r="E195" s="19">
        <v>0</v>
      </c>
    </row>
    <row r="196" spans="1:5" ht="32.25" thickBot="1" x14ac:dyDescent="0.3">
      <c r="A196" s="24" t="s">
        <v>91</v>
      </c>
      <c r="B196" s="25" t="s">
        <v>89</v>
      </c>
      <c r="C196" s="15">
        <f>C197+C198+C199</f>
        <v>13334</v>
      </c>
      <c r="D196" s="15">
        <f>D197+D198+D199</f>
        <v>0</v>
      </c>
      <c r="E196" s="13">
        <v>0</v>
      </c>
    </row>
    <row r="197" spans="1:5" ht="16.5" thickBot="1" x14ac:dyDescent="0.3">
      <c r="A197" s="10"/>
      <c r="B197" s="14" t="s">
        <v>9</v>
      </c>
      <c r="C197" s="15">
        <v>0</v>
      </c>
      <c r="D197" s="15">
        <v>0</v>
      </c>
      <c r="E197" s="13">
        <v>0</v>
      </c>
    </row>
    <row r="198" spans="1:5" ht="16.5" thickBot="1" x14ac:dyDescent="0.3">
      <c r="A198" s="10"/>
      <c r="B198" s="14" t="s">
        <v>11</v>
      </c>
      <c r="C198" s="15">
        <v>12000</v>
      </c>
      <c r="D198" s="15">
        <v>0</v>
      </c>
      <c r="E198" s="13">
        <v>0</v>
      </c>
    </row>
    <row r="199" spans="1:5" ht="16.5" thickBot="1" x14ac:dyDescent="0.3">
      <c r="A199" s="10"/>
      <c r="B199" s="14" t="s">
        <v>12</v>
      </c>
      <c r="C199" s="15">
        <v>1334</v>
      </c>
      <c r="D199" s="15">
        <v>0</v>
      </c>
      <c r="E199" s="13">
        <v>0</v>
      </c>
    </row>
    <row r="200" spans="1:5" ht="48" thickBot="1" x14ac:dyDescent="0.3">
      <c r="A200" s="31" t="s">
        <v>92</v>
      </c>
      <c r="B200" s="28" t="s">
        <v>88</v>
      </c>
      <c r="C200" s="15">
        <f>C201+C202+C203</f>
        <v>9391.7000000000007</v>
      </c>
      <c r="D200" s="15">
        <f>D201+D202+D203</f>
        <v>0</v>
      </c>
      <c r="E200" s="13">
        <f>D200/C200*100%</f>
        <v>0</v>
      </c>
    </row>
    <row r="201" spans="1:5" ht="16.5" thickBot="1" x14ac:dyDescent="0.3">
      <c r="A201" s="10"/>
      <c r="B201" s="14" t="s">
        <v>9</v>
      </c>
      <c r="C201" s="15">
        <v>0</v>
      </c>
      <c r="D201" s="15">
        <v>0</v>
      </c>
      <c r="E201" s="13"/>
    </row>
    <row r="202" spans="1:5" ht="16.5" thickBot="1" x14ac:dyDescent="0.3">
      <c r="A202" s="10"/>
      <c r="B202" s="14" t="s">
        <v>11</v>
      </c>
      <c r="C202" s="15">
        <v>8900</v>
      </c>
      <c r="D202" s="15">
        <v>0</v>
      </c>
      <c r="E202" s="13">
        <f>D202/C202*100%</f>
        <v>0</v>
      </c>
    </row>
    <row r="203" spans="1:5" ht="16.5" thickBot="1" x14ac:dyDescent="0.3">
      <c r="A203" s="10"/>
      <c r="B203" s="14" t="s">
        <v>12</v>
      </c>
      <c r="C203" s="15">
        <v>491.7</v>
      </c>
      <c r="D203" s="15">
        <v>0</v>
      </c>
      <c r="E203" s="13">
        <f>D203/C203*100%</f>
        <v>0</v>
      </c>
    </row>
    <row r="204" spans="1:5" ht="63.75" thickBot="1" x14ac:dyDescent="0.3">
      <c r="A204" s="16" t="s">
        <v>96</v>
      </c>
      <c r="B204" s="44" t="s">
        <v>95</v>
      </c>
      <c r="C204" s="18">
        <f>C205+C206+C207</f>
        <v>1269</v>
      </c>
      <c r="D204" s="18">
        <f>D205+D206+D207</f>
        <v>0</v>
      </c>
      <c r="E204" s="19">
        <f>D204/C204*100%</f>
        <v>0</v>
      </c>
    </row>
    <row r="205" spans="1:5" ht="16.5" thickBot="1" x14ac:dyDescent="0.3">
      <c r="A205" s="16"/>
      <c r="B205" s="11" t="s">
        <v>9</v>
      </c>
      <c r="C205" s="18">
        <v>0</v>
      </c>
      <c r="D205" s="18">
        <v>0</v>
      </c>
      <c r="E205" s="19"/>
    </row>
    <row r="206" spans="1:5" ht="16.5" thickBot="1" x14ac:dyDescent="0.3">
      <c r="A206" s="16"/>
      <c r="B206" s="11" t="s">
        <v>11</v>
      </c>
      <c r="C206" s="18">
        <v>936</v>
      </c>
      <c r="D206" s="18">
        <v>0</v>
      </c>
      <c r="E206" s="19">
        <f>D206/C206*100%</f>
        <v>0</v>
      </c>
    </row>
    <row r="207" spans="1:5" ht="16.5" thickBot="1" x14ac:dyDescent="0.3">
      <c r="A207" s="16"/>
      <c r="B207" s="11" t="s">
        <v>12</v>
      </c>
      <c r="C207" s="18">
        <v>333</v>
      </c>
      <c r="D207" s="18">
        <v>0</v>
      </c>
      <c r="E207" s="19">
        <f>D207/C207*100%</f>
        <v>0</v>
      </c>
    </row>
    <row r="208" spans="1:5" ht="79.5" thickBot="1" x14ac:dyDescent="0.3">
      <c r="A208" s="16" t="s">
        <v>94</v>
      </c>
      <c r="B208" s="21" t="s">
        <v>93</v>
      </c>
      <c r="C208" s="18">
        <f>C209+C210+C211</f>
        <v>1269.2</v>
      </c>
      <c r="D208" s="18">
        <f>D209+D210+D211</f>
        <v>0</v>
      </c>
      <c r="E208" s="19">
        <f>D208/C208*100%</f>
        <v>0</v>
      </c>
    </row>
    <row r="209" spans="1:5" ht="16.5" thickBot="1" x14ac:dyDescent="0.3">
      <c r="A209" s="39"/>
      <c r="B209" s="11" t="s">
        <v>9</v>
      </c>
      <c r="C209" s="18">
        <v>0</v>
      </c>
      <c r="D209" s="18">
        <v>0</v>
      </c>
      <c r="E209" s="19"/>
    </row>
    <row r="210" spans="1:5" ht="16.5" thickBot="1" x14ac:dyDescent="0.3">
      <c r="A210" s="39"/>
      <c r="B210" s="11" t="s">
        <v>11</v>
      </c>
      <c r="C210" s="18">
        <v>555.20000000000005</v>
      </c>
      <c r="D210" s="18">
        <v>0</v>
      </c>
      <c r="E210" s="19">
        <f>D210/C210*100%</f>
        <v>0</v>
      </c>
    </row>
    <row r="211" spans="1:5" ht="16.5" thickBot="1" x14ac:dyDescent="0.3">
      <c r="A211" s="39"/>
      <c r="B211" s="11" t="s">
        <v>12</v>
      </c>
      <c r="C211" s="18">
        <v>714</v>
      </c>
      <c r="D211" s="18">
        <v>0</v>
      </c>
      <c r="E211" s="19">
        <f>D211/C211*100%</f>
        <v>0</v>
      </c>
    </row>
    <row r="212" spans="1:5" ht="79.5" thickBot="1" x14ac:dyDescent="0.3">
      <c r="A212" s="32" t="s">
        <v>105</v>
      </c>
      <c r="B212" s="40" t="s">
        <v>104</v>
      </c>
      <c r="C212" s="18">
        <f t="shared" ref="C212:D215" si="14">C216+C220+C224+C228+C232+C236+C240</f>
        <v>94157.9</v>
      </c>
      <c r="D212" s="18">
        <f t="shared" si="14"/>
        <v>3727.3</v>
      </c>
      <c r="E212" s="19">
        <f t="shared" ref="E212:E243" si="15">D212/C212*100%</f>
        <v>3.9585632219919946E-2</v>
      </c>
    </row>
    <row r="213" spans="1:5" ht="16.5" thickBot="1" x14ac:dyDescent="0.3">
      <c r="A213" s="32"/>
      <c r="B213" s="11" t="s">
        <v>9</v>
      </c>
      <c r="C213" s="18">
        <f t="shared" si="14"/>
        <v>0</v>
      </c>
      <c r="D213" s="18">
        <f t="shared" si="14"/>
        <v>0</v>
      </c>
      <c r="E213" s="19"/>
    </row>
    <row r="214" spans="1:5" ht="16.5" thickBot="1" x14ac:dyDescent="0.3">
      <c r="A214" s="32"/>
      <c r="B214" s="11" t="s">
        <v>11</v>
      </c>
      <c r="C214" s="18">
        <f t="shared" si="14"/>
        <v>60806.2</v>
      </c>
      <c r="D214" s="18">
        <f t="shared" si="14"/>
        <v>0</v>
      </c>
      <c r="E214" s="19">
        <f t="shared" si="15"/>
        <v>0</v>
      </c>
    </row>
    <row r="215" spans="1:5" ht="16.5" thickBot="1" x14ac:dyDescent="0.3">
      <c r="A215" s="32"/>
      <c r="B215" s="11" t="s">
        <v>12</v>
      </c>
      <c r="C215" s="18">
        <f>C219+C223+C227+C231+C235+C239+C243</f>
        <v>33351.699999999997</v>
      </c>
      <c r="D215" s="18">
        <f t="shared" si="14"/>
        <v>3727.3</v>
      </c>
      <c r="E215" s="19">
        <f t="shared" si="15"/>
        <v>0.11175742166066499</v>
      </c>
    </row>
    <row r="216" spans="1:5" ht="95.25" thickBot="1" x14ac:dyDescent="0.3">
      <c r="A216" s="31" t="s">
        <v>106</v>
      </c>
      <c r="B216" s="30" t="s">
        <v>103</v>
      </c>
      <c r="C216" s="15">
        <f>C217+C218+C219</f>
        <v>750</v>
      </c>
      <c r="D216" s="15">
        <f>D217+D218+D219</f>
        <v>55.8</v>
      </c>
      <c r="E216" s="13">
        <f t="shared" si="15"/>
        <v>7.4399999999999994E-2</v>
      </c>
    </row>
    <row r="217" spans="1:5" ht="16.5" thickBot="1" x14ac:dyDescent="0.3">
      <c r="A217" s="31"/>
      <c r="B217" s="14" t="s">
        <v>9</v>
      </c>
      <c r="C217" s="15">
        <v>0</v>
      </c>
      <c r="D217" s="15">
        <v>0</v>
      </c>
      <c r="E217" s="13"/>
    </row>
    <row r="218" spans="1:5" ht="16.5" thickBot="1" x14ac:dyDescent="0.3">
      <c r="A218" s="31"/>
      <c r="B218" s="14" t="s">
        <v>11</v>
      </c>
      <c r="C218" s="15">
        <v>0</v>
      </c>
      <c r="D218" s="15">
        <v>0</v>
      </c>
      <c r="E218" s="13"/>
    </row>
    <row r="219" spans="1:5" ht="16.5" thickBot="1" x14ac:dyDescent="0.3">
      <c r="A219" s="31"/>
      <c r="B219" s="14" t="s">
        <v>12</v>
      </c>
      <c r="C219" s="15">
        <v>750</v>
      </c>
      <c r="D219" s="15">
        <v>55.8</v>
      </c>
      <c r="E219" s="13">
        <f t="shared" si="15"/>
        <v>7.4399999999999994E-2</v>
      </c>
    </row>
    <row r="220" spans="1:5" ht="63.75" thickBot="1" x14ac:dyDescent="0.3">
      <c r="A220" s="31" t="s">
        <v>107</v>
      </c>
      <c r="B220" s="30" t="s">
        <v>102</v>
      </c>
      <c r="C220" s="15">
        <f>C221+C222+C223</f>
        <v>28464.2</v>
      </c>
      <c r="D220" s="15">
        <f>D221+D222+D223</f>
        <v>0</v>
      </c>
      <c r="E220" s="13">
        <f t="shared" si="15"/>
        <v>0</v>
      </c>
    </row>
    <row r="221" spans="1:5" ht="16.5" thickBot="1" x14ac:dyDescent="0.3">
      <c r="A221" s="31"/>
      <c r="B221" s="14" t="s">
        <v>9</v>
      </c>
      <c r="C221" s="15">
        <v>0</v>
      </c>
      <c r="D221" s="15">
        <v>0</v>
      </c>
      <c r="E221" s="13"/>
    </row>
    <row r="222" spans="1:5" ht="16.5" thickBot="1" x14ac:dyDescent="0.3">
      <c r="A222" s="31"/>
      <c r="B222" s="14" t="s">
        <v>11</v>
      </c>
      <c r="C222" s="15">
        <v>24581.4</v>
      </c>
      <c r="D222" s="15">
        <v>0</v>
      </c>
      <c r="E222" s="13">
        <f t="shared" si="15"/>
        <v>0</v>
      </c>
    </row>
    <row r="223" spans="1:5" ht="16.5" thickBot="1" x14ac:dyDescent="0.3">
      <c r="A223" s="31"/>
      <c r="B223" s="14" t="s">
        <v>12</v>
      </c>
      <c r="C223" s="15">
        <v>3882.8</v>
      </c>
      <c r="D223" s="15">
        <v>0</v>
      </c>
      <c r="E223" s="13">
        <f t="shared" si="15"/>
        <v>0</v>
      </c>
    </row>
    <row r="224" spans="1:5" ht="48" thickBot="1" x14ac:dyDescent="0.3">
      <c r="A224" s="31" t="s">
        <v>108</v>
      </c>
      <c r="B224" s="30" t="s">
        <v>101</v>
      </c>
      <c r="C224" s="15">
        <f>C225+C226+C227</f>
        <v>19515.3</v>
      </c>
      <c r="D224" s="15">
        <f>D225+D226+D227</f>
        <v>2046.4</v>
      </c>
      <c r="E224" s="13">
        <f t="shared" si="15"/>
        <v>0.10486131394341876</v>
      </c>
    </row>
    <row r="225" spans="1:5" ht="16.5" thickBot="1" x14ac:dyDescent="0.3">
      <c r="A225" s="31"/>
      <c r="B225" s="14" t="s">
        <v>9</v>
      </c>
      <c r="C225" s="15">
        <v>0</v>
      </c>
      <c r="D225" s="15">
        <v>0</v>
      </c>
      <c r="E225" s="13"/>
    </row>
    <row r="226" spans="1:5" ht="16.5" thickBot="1" x14ac:dyDescent="0.3">
      <c r="A226" s="31"/>
      <c r="B226" s="14" t="s">
        <v>11</v>
      </c>
      <c r="C226" s="15">
        <v>8515.2999999999993</v>
      </c>
      <c r="D226" s="15">
        <v>0</v>
      </c>
      <c r="E226" s="13">
        <f t="shared" si="15"/>
        <v>0</v>
      </c>
    </row>
    <row r="227" spans="1:5" ht="16.5" thickBot="1" x14ac:dyDescent="0.3">
      <c r="A227" s="31"/>
      <c r="B227" s="14" t="s">
        <v>12</v>
      </c>
      <c r="C227" s="15">
        <v>11000</v>
      </c>
      <c r="D227" s="15">
        <v>2046.4</v>
      </c>
      <c r="E227" s="13">
        <f t="shared" si="15"/>
        <v>0.18603636363636364</v>
      </c>
    </row>
    <row r="228" spans="1:5" ht="48" thickBot="1" x14ac:dyDescent="0.3">
      <c r="A228" s="31" t="s">
        <v>109</v>
      </c>
      <c r="B228" s="30" t="s">
        <v>100</v>
      </c>
      <c r="C228" s="15">
        <f>C229+C230+C231</f>
        <v>33663</v>
      </c>
      <c r="D228" s="15">
        <f>D229+D230+D231</f>
        <v>0</v>
      </c>
      <c r="E228" s="13">
        <f t="shared" si="15"/>
        <v>0</v>
      </c>
    </row>
    <row r="229" spans="1:5" ht="16.5" thickBot="1" x14ac:dyDescent="0.3">
      <c r="A229" s="31"/>
      <c r="B229" s="14" t="s">
        <v>9</v>
      </c>
      <c r="C229" s="15">
        <v>0</v>
      </c>
      <c r="D229" s="15">
        <v>0</v>
      </c>
      <c r="E229" s="13"/>
    </row>
    <row r="230" spans="1:5" ht="16.5" thickBot="1" x14ac:dyDescent="0.3">
      <c r="A230" s="31"/>
      <c r="B230" s="14" t="s">
        <v>11</v>
      </c>
      <c r="C230" s="15">
        <v>27709.5</v>
      </c>
      <c r="D230" s="15">
        <v>0</v>
      </c>
      <c r="E230" s="13">
        <f t="shared" si="15"/>
        <v>0</v>
      </c>
    </row>
    <row r="231" spans="1:5" ht="16.5" thickBot="1" x14ac:dyDescent="0.3">
      <c r="A231" s="31"/>
      <c r="B231" s="14" t="s">
        <v>12</v>
      </c>
      <c r="C231" s="15">
        <v>5953.5</v>
      </c>
      <c r="D231" s="15">
        <v>0</v>
      </c>
      <c r="E231" s="13">
        <f t="shared" si="15"/>
        <v>0</v>
      </c>
    </row>
    <row r="232" spans="1:5" ht="48" thickBot="1" x14ac:dyDescent="0.3">
      <c r="A232" s="31" t="s">
        <v>110</v>
      </c>
      <c r="B232" s="30" t="s">
        <v>99</v>
      </c>
      <c r="C232" s="15">
        <f>C233+C234+C235</f>
        <v>1700</v>
      </c>
      <c r="D232" s="15">
        <f>D233+D234+D235</f>
        <v>0</v>
      </c>
      <c r="E232" s="13">
        <f t="shared" si="15"/>
        <v>0</v>
      </c>
    </row>
    <row r="233" spans="1:5" ht="16.5" thickBot="1" x14ac:dyDescent="0.3">
      <c r="A233" s="31"/>
      <c r="B233" s="14" t="s">
        <v>9</v>
      </c>
      <c r="C233" s="15">
        <v>0</v>
      </c>
      <c r="D233" s="15">
        <v>0</v>
      </c>
      <c r="E233" s="13"/>
    </row>
    <row r="234" spans="1:5" ht="16.5" thickBot="1" x14ac:dyDescent="0.3">
      <c r="A234" s="31"/>
      <c r="B234" s="14" t="s">
        <v>11</v>
      </c>
      <c r="C234" s="15">
        <v>0</v>
      </c>
      <c r="D234" s="15">
        <v>0</v>
      </c>
      <c r="E234" s="13"/>
    </row>
    <row r="235" spans="1:5" ht="16.5" thickBot="1" x14ac:dyDescent="0.3">
      <c r="A235" s="31"/>
      <c r="B235" s="14" t="s">
        <v>12</v>
      </c>
      <c r="C235" s="15">
        <v>1700</v>
      </c>
      <c r="D235" s="15">
        <v>0</v>
      </c>
      <c r="E235" s="13">
        <f t="shared" si="15"/>
        <v>0</v>
      </c>
    </row>
    <row r="236" spans="1:5" ht="48" thickBot="1" x14ac:dyDescent="0.3">
      <c r="A236" s="31" t="s">
        <v>111</v>
      </c>
      <c r="B236" s="30" t="s">
        <v>98</v>
      </c>
      <c r="C236" s="15">
        <f>C239</f>
        <v>9065.4</v>
      </c>
      <c r="D236" s="15">
        <f>D239</f>
        <v>1375.1</v>
      </c>
      <c r="E236" s="13">
        <f t="shared" si="15"/>
        <v>0.15168663269133187</v>
      </c>
    </row>
    <row r="237" spans="1:5" ht="16.5" thickBot="1" x14ac:dyDescent="0.3">
      <c r="A237" s="31"/>
      <c r="B237" s="14" t="s">
        <v>9</v>
      </c>
      <c r="C237" s="15">
        <v>0</v>
      </c>
      <c r="D237" s="15">
        <v>0</v>
      </c>
      <c r="E237" s="13"/>
    </row>
    <row r="238" spans="1:5" ht="16.5" thickBot="1" x14ac:dyDescent="0.3">
      <c r="A238" s="31"/>
      <c r="B238" s="14" t="s">
        <v>11</v>
      </c>
      <c r="C238" s="15">
        <v>0</v>
      </c>
      <c r="D238" s="15">
        <v>0</v>
      </c>
      <c r="E238" s="13"/>
    </row>
    <row r="239" spans="1:5" ht="16.5" thickBot="1" x14ac:dyDescent="0.3">
      <c r="A239" s="31"/>
      <c r="B239" s="14" t="s">
        <v>12</v>
      </c>
      <c r="C239" s="15">
        <v>9065.4</v>
      </c>
      <c r="D239" s="15">
        <v>1375.1</v>
      </c>
      <c r="E239" s="13">
        <f t="shared" si="15"/>
        <v>0.15168663269133187</v>
      </c>
    </row>
    <row r="240" spans="1:5" ht="63.75" thickBot="1" x14ac:dyDescent="0.3">
      <c r="A240" s="31" t="s">
        <v>112</v>
      </c>
      <c r="B240" s="30" t="s">
        <v>97</v>
      </c>
      <c r="C240" s="15">
        <f>C241+C242+C243</f>
        <v>1000</v>
      </c>
      <c r="D240" s="15">
        <f>D241+D242+D243</f>
        <v>250</v>
      </c>
      <c r="E240" s="13">
        <f t="shared" si="15"/>
        <v>0.25</v>
      </c>
    </row>
    <row r="241" spans="1:5" ht="16.5" thickBot="1" x14ac:dyDescent="0.3">
      <c r="A241" s="31"/>
      <c r="B241" s="14" t="s">
        <v>9</v>
      </c>
      <c r="C241" s="15">
        <v>0</v>
      </c>
      <c r="D241" s="15">
        <v>0</v>
      </c>
      <c r="E241" s="13"/>
    </row>
    <row r="242" spans="1:5" ht="16.5" thickBot="1" x14ac:dyDescent="0.3">
      <c r="A242" s="31"/>
      <c r="B242" s="14" t="s">
        <v>11</v>
      </c>
      <c r="C242" s="15">
        <v>0</v>
      </c>
      <c r="D242" s="15">
        <v>0</v>
      </c>
      <c r="E242" s="13"/>
    </row>
    <row r="243" spans="1:5" ht="16.5" thickBot="1" x14ac:dyDescent="0.3">
      <c r="A243" s="31"/>
      <c r="B243" s="14" t="s">
        <v>12</v>
      </c>
      <c r="C243" s="15">
        <v>1000</v>
      </c>
      <c r="D243" s="15">
        <v>250</v>
      </c>
      <c r="E243" s="13">
        <f t="shared" si="15"/>
        <v>0.25</v>
      </c>
    </row>
  </sheetData>
  <mergeCells count="2">
    <mergeCell ref="B2:E2"/>
    <mergeCell ref="B4:E4"/>
  </mergeCells>
  <pageMargins left="0.7" right="0.7" top="0.75" bottom="0.75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2016-04-07T11:31:05Z</dcterms:modified>
</cp:coreProperties>
</file>